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CAL\Heimleitung\Pflegesatzverhandlungen\"/>
    </mc:Choice>
  </mc:AlternateContent>
  <bookViews>
    <workbookView xWindow="0" yWindow="0" windowWidth="28800" windowHeight="12432"/>
  </bookViews>
  <sheets>
    <sheet name="Pflegesätze FAH" sheetId="2" r:id="rId1"/>
    <sheet name="Hilfsblatt"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8" i="2" l="1"/>
  <c r="B4" i="2"/>
  <c r="C18" i="2" l="1"/>
  <c r="C66" i="2" s="1"/>
  <c r="C16" i="2"/>
  <c r="C40" i="2" s="1"/>
  <c r="C15" i="2"/>
  <c r="C63" i="2" s="1"/>
  <c r="C30" i="2" l="1"/>
  <c r="C42" i="2"/>
  <c r="C54" i="2"/>
  <c r="C51" i="2"/>
  <c r="C27" i="2"/>
  <c r="C28" i="2"/>
  <c r="C64" i="2"/>
  <c r="C52" i="2"/>
  <c r="C39" i="2"/>
  <c r="F59" i="2"/>
  <c r="F47" i="2"/>
  <c r="F35" i="2"/>
  <c r="F23" i="2"/>
  <c r="F11" i="2"/>
  <c r="E10" i="2"/>
  <c r="E64" i="2" s="1"/>
  <c r="A13" i="2"/>
  <c r="A61" i="2" s="1"/>
  <c r="E22" i="2" l="1"/>
  <c r="E34" i="2"/>
  <c r="E46" i="2"/>
  <c r="E58" i="2"/>
  <c r="E18" i="2"/>
  <c r="E42" i="2"/>
  <c r="E54" i="2"/>
  <c r="E66" i="2"/>
  <c r="E15" i="2"/>
  <c r="E27" i="2"/>
  <c r="E39" i="2"/>
  <c r="E51" i="2"/>
  <c r="E63" i="2"/>
  <c r="E30" i="2"/>
  <c r="E16" i="2"/>
  <c r="E28" i="2"/>
  <c r="E40" i="2"/>
  <c r="E52" i="2"/>
  <c r="A25" i="2"/>
  <c r="A37" i="2"/>
  <c r="A49" i="2"/>
  <c r="C58" i="2"/>
  <c r="C46" i="2"/>
  <c r="C34" i="2"/>
  <c r="C22" i="2"/>
  <c r="C10" i="2"/>
  <c r="F66" i="2" l="1"/>
  <c r="F64" i="2"/>
  <c r="F63" i="2"/>
  <c r="F58" i="2"/>
  <c r="F54" i="2"/>
  <c r="F52" i="2"/>
  <c r="F51" i="2"/>
  <c r="F46" i="2"/>
  <c r="F42" i="2"/>
  <c r="F40" i="2"/>
  <c r="F39" i="2"/>
  <c r="F34" i="2"/>
  <c r="F18" i="2"/>
  <c r="F16" i="2"/>
  <c r="F15" i="2"/>
  <c r="F10" i="2"/>
  <c r="F30" i="2"/>
  <c r="F22" i="2"/>
  <c r="F28" i="2"/>
  <c r="F27" i="2"/>
  <c r="F36" i="2" l="1"/>
  <c r="C117" i="2"/>
  <c r="D117" i="2"/>
  <c r="E117" i="2"/>
  <c r="B117" i="2"/>
  <c r="F48" i="2"/>
  <c r="F49" i="2" s="1"/>
  <c r="F50" i="2" s="1"/>
  <c r="F53" i="2" s="1"/>
  <c r="F55" i="2" s="1"/>
  <c r="E118" i="2"/>
  <c r="B118" i="2"/>
  <c r="D118" i="2"/>
  <c r="C118" i="2"/>
  <c r="F24" i="2"/>
  <c r="F25" i="2" s="1"/>
  <c r="F26" i="2" s="1"/>
  <c r="F29" i="2" s="1"/>
  <c r="F31" i="2" s="1"/>
  <c r="E116" i="2"/>
  <c r="B116" i="2"/>
  <c r="C116" i="2"/>
  <c r="D116" i="2"/>
  <c r="F12" i="2"/>
  <c r="F13" i="2" s="1"/>
  <c r="D115" i="2"/>
  <c r="B115" i="2"/>
  <c r="C115" i="2"/>
  <c r="E115" i="2"/>
  <c r="F60" i="2"/>
  <c r="F61" i="2" s="1"/>
  <c r="F62" i="2" s="1"/>
  <c r="F65" i="2" s="1"/>
  <c r="F67" i="2" s="1"/>
  <c r="E119" i="2"/>
  <c r="B119" i="2"/>
  <c r="D119" i="2"/>
  <c r="C119" i="2"/>
  <c r="F37" i="2"/>
  <c r="F38" i="2" s="1"/>
  <c r="F41" i="2" s="1"/>
  <c r="F43" i="2" s="1"/>
  <c r="F14" i="2" l="1"/>
  <c r="F17" i="2" s="1"/>
  <c r="F19" i="2" s="1"/>
</calcChain>
</file>

<file path=xl/sharedStrings.xml><?xml version="1.0" encoding="utf-8"?>
<sst xmlns="http://schemas.openxmlformats.org/spreadsheetml/2006/main" count="129" uniqueCount="45">
  <si>
    <t>Unterkunft</t>
  </si>
  <si>
    <t>Verpflegung</t>
  </si>
  <si>
    <t>Pflegeentgelt</t>
  </si>
  <si>
    <t>Investitionsfolgekosten</t>
  </si>
  <si>
    <t>Pflegegrad 1</t>
  </si>
  <si>
    <t>täglich</t>
  </si>
  <si>
    <t>Berechnung</t>
  </si>
  <si>
    <t>Monatssatz</t>
  </si>
  <si>
    <t>x</t>
  </si>
  <si>
    <t>monatlich</t>
  </si>
  <si>
    <t>Pflegegrad 2</t>
  </si>
  <si>
    <t>Pflegegrad 3</t>
  </si>
  <si>
    <t>Pflegegrad 4</t>
  </si>
  <si>
    <t>Pflegegrad 5</t>
  </si>
  <si>
    <t>Kassenanteil</t>
  </si>
  <si>
    <t>Eigenanteil Pflegeentgelt</t>
  </si>
  <si>
    <t>Zuschuss Pflegeheimkosten</t>
  </si>
  <si>
    <t>Zwischensumme 1</t>
  </si>
  <si>
    <t>Zwischensumme 2</t>
  </si>
  <si>
    <t>zu leistender Eigenanteil</t>
  </si>
  <si>
    <t>Jahr 1</t>
  </si>
  <si>
    <t>Jahr 2</t>
  </si>
  <si>
    <t>Jahr 3</t>
  </si>
  <si>
    <t>ab Jahr 4</t>
  </si>
  <si>
    <t>Zuschuss 
Pflegeheim-kosten</t>
  </si>
  <si>
    <t>Pflegegrad</t>
  </si>
  <si>
    <t>für vollstationäre Pflege / Kurzzeitpflege und Selbstzahler</t>
  </si>
  <si>
    <t xml:space="preserve"> </t>
  </si>
  <si>
    <t>ohne Zuschuss</t>
  </si>
  <si>
    <t>Fachbereich Altenhilfe</t>
  </si>
  <si>
    <t xml:space="preserve">ab </t>
  </si>
  <si>
    <t>ab Datum</t>
  </si>
  <si>
    <t>Stand:</t>
  </si>
  <si>
    <r>
      <t xml:space="preserve">Bei vollstationärer Pflege ergibt sich ein Monatssatz wie folgt:
Tagessatz pro Pflegegrad multipliziert mit dem Faktor 30,42 (365 Tage / 12 Monate = 30,42Tage)
</t>
    </r>
    <r>
      <rPr>
        <b/>
        <u/>
        <sz val="14"/>
        <color theme="1"/>
        <rFont val="Calibri"/>
        <family val="2"/>
        <scheme val="minor"/>
      </rPr>
      <t>Kurzzeit- und Verhinderungspflege</t>
    </r>
    <r>
      <rPr>
        <sz val="14"/>
        <color theme="1"/>
        <rFont val="Calibri"/>
        <family val="2"/>
        <scheme val="minor"/>
      </rPr>
      <t xml:space="preserve">
Der Pflegekassenanteil bei der Kurzzeitpflege beträgt max. 1.774,00 für bis zu 8 Wochen pro Jahr. 
Bei der Verhinderungspflege sind bis zu 6 Wochen pro Jahr möglich. Dabei stehen max. 1.612,00 € der Verhinderungspflege zur Verfügung. Zusätzlich kann noch ein Anteil des zur Verfügung stehenden Kurzzeitpflegeanspruches (max. 806,00 €) verwendet werden. 
Abhängig vom Pflegegrad und dem damit verbundenem täglichen Pflegeentgelt sind die zur Verfügung stehenden Pflegekassenleistungen unter Umständen schon vor Erreichen der 28 bzw. 42 Tage erschöpft. 
Bitte beachten Sie, dass Gelder der Kurzzeit- und Verhinderungspflege auch durch ambulante Pflegedienste in Anspruch genommen werden können und dann im vollstationären Bereich nicht mehr zur Verfügung stehen.
</t>
    </r>
    <r>
      <rPr>
        <b/>
        <sz val="14"/>
        <color theme="1"/>
        <rFont val="Calibri"/>
        <family val="2"/>
        <scheme val="minor"/>
      </rPr>
      <t>Wir empfehlen Ihnen, sich vor Beginn der Kurzzeit- bzw. Verhinderungspflege von Ihrer Pflegekasse bezüglich der Kostenübernahme beraten zu lassen.</t>
    </r>
    <r>
      <rPr>
        <sz val="14"/>
        <color theme="1"/>
        <rFont val="Calibri"/>
        <family val="2"/>
        <scheme val="minor"/>
      </rPr>
      <t xml:space="preserve">
Voraussetzung für die Bewilligung der Verhinderungspflege ist, dass die Einstufung in den Pflegegrad 2/3/4/5 vor mindestens 6 Monaten erfolgte oder eine dauerhaft erheblich eingeschränkte Alltagskompetenz im Sinne von § 45a SGB XI besteht (Demenz).
Die Investitionskosten, sowie die Kosten für Unterkunft und Verpflegung müssen vom Bewohner getragen werden. Das Pflegeentgelt kann nur von der Pflegekasse übernommen werden, wenn vor Einzug in das Pflegeheim ein entsprechender Antrag gestellt worden ist.</t>
    </r>
  </si>
  <si>
    <t>In Jahr 1</t>
  </si>
  <si>
    <t>In Jahr 2</t>
  </si>
  <si>
    <t>In Jahr 3</t>
  </si>
  <si>
    <t>PG 1</t>
  </si>
  <si>
    <t>PG 2</t>
  </si>
  <si>
    <t>PG 3</t>
  </si>
  <si>
    <t>PG 4</t>
  </si>
  <si>
    <t>PG 5</t>
  </si>
  <si>
    <t>Überblick zu leistender Eigenanteile je Pflegegrad und Jahr</t>
  </si>
  <si>
    <t>Pflegesätze im Seniorenzentrum Am Wasserturm</t>
  </si>
  <si>
    <t>DRK Seniorenzentrum          Am Wasserturm
Am Wasserturm 7
38518 Gifhorn
Tel.: 05371/804-200
Fax: 05371/804-299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</si>
</sst>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164" fontId="0" fillId="0" borderId="0" xfId="0" applyNumberFormat="1"/>
    <xf numFmtId="9" fontId="0" fillId="0" borderId="0" xfId="0" applyNumberFormat="1"/>
    <xf numFmtId="0" fontId="0" fillId="0" borderId="0" xfId="0" applyProtection="1"/>
    <xf numFmtId="164" fontId="0" fillId="0" borderId="0" xfId="0" applyNumberFormat="1" applyProtection="1"/>
    <xf numFmtId="0" fontId="0" fillId="0" borderId="0" xfId="0" applyAlignment="1" applyProtection="1">
      <alignment horizontal="center"/>
    </xf>
    <xf numFmtId="0" fontId="5" fillId="0" borderId="0" xfId="0" applyFont="1" applyProtection="1"/>
    <xf numFmtId="0" fontId="0" fillId="0" borderId="0" xfId="0" applyFont="1" applyProtection="1"/>
    <xf numFmtId="164" fontId="0" fillId="0" borderId="0" xfId="0" applyNumberFormat="1" applyFont="1" applyProtection="1"/>
    <xf numFmtId="0" fontId="0" fillId="0" borderId="0" xfId="0" applyFont="1" applyAlignment="1" applyProtection="1">
      <alignment horizontal="center"/>
    </xf>
    <xf numFmtId="0" fontId="1" fillId="0" borderId="1" xfId="0" applyFont="1" applyBorder="1" applyAlignment="1" applyProtection="1"/>
    <xf numFmtId="0" fontId="4" fillId="0" borderId="1" xfId="0" applyFont="1" applyBorder="1" applyAlignment="1" applyProtection="1">
      <alignment horizontal="right"/>
    </xf>
    <xf numFmtId="14" fontId="4" fillId="0" borderId="1" xfId="0" applyNumberFormat="1" applyFont="1" applyBorder="1" applyAlignment="1" applyProtection="1">
      <alignment horizontal="left"/>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164" fontId="2" fillId="0" borderId="12" xfId="0" applyNumberFormat="1" applyFont="1" applyBorder="1" applyAlignment="1" applyProtection="1">
      <alignment vertical="center"/>
    </xf>
    <xf numFmtId="0" fontId="2" fillId="0" borderId="12" xfId="0" applyFont="1" applyBorder="1" applyAlignment="1" applyProtection="1">
      <alignment horizontal="center" vertical="center"/>
    </xf>
    <xf numFmtId="164" fontId="2" fillId="0" borderId="19" xfId="0" applyNumberFormat="1" applyFont="1" applyBorder="1" applyAlignment="1" applyProtection="1">
      <alignment vertical="center"/>
    </xf>
    <xf numFmtId="164" fontId="2" fillId="0" borderId="4" xfId="0" applyNumberFormat="1" applyFont="1" applyBorder="1" applyAlignment="1" applyProtection="1">
      <alignment vertical="center"/>
    </xf>
    <xf numFmtId="9" fontId="2" fillId="0" borderId="5" xfId="0" applyNumberFormat="1" applyFont="1" applyBorder="1" applyAlignment="1" applyProtection="1">
      <alignment horizontal="left" vertical="center"/>
    </xf>
    <xf numFmtId="164" fontId="2" fillId="2" borderId="4" xfId="0" applyNumberFormat="1" applyFont="1" applyFill="1" applyBorder="1" applyAlignment="1" applyProtection="1">
      <alignment vertical="center"/>
    </xf>
    <xf numFmtId="164" fontId="2" fillId="0" borderId="2" xfId="0" applyNumberFormat="1" applyFont="1" applyBorder="1" applyAlignment="1" applyProtection="1">
      <alignment vertical="center"/>
    </xf>
    <xf numFmtId="0" fontId="2" fillId="0" borderId="2" xfId="0" applyFont="1" applyBorder="1" applyAlignment="1" applyProtection="1">
      <alignment horizontal="center" vertical="center"/>
    </xf>
    <xf numFmtId="164" fontId="2" fillId="0" borderId="14" xfId="0" applyNumberFormat="1" applyFont="1" applyBorder="1" applyAlignment="1" applyProtection="1">
      <alignment vertical="center"/>
    </xf>
    <xf numFmtId="0" fontId="2" fillId="0" borderId="14" xfId="0" applyFont="1" applyBorder="1" applyAlignment="1" applyProtection="1">
      <alignment horizontal="center" vertical="center"/>
    </xf>
    <xf numFmtId="164" fontId="2" fillId="0" borderId="15" xfId="0" applyNumberFormat="1" applyFont="1" applyBorder="1" applyAlignment="1" applyProtection="1">
      <alignment vertical="center"/>
    </xf>
    <xf numFmtId="164" fontId="1" fillId="0" borderId="23" xfId="0" applyNumberFormat="1" applyFont="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vertical="top"/>
    </xf>
    <xf numFmtId="0" fontId="1" fillId="0" borderId="0" xfId="0" applyFont="1" applyProtection="1"/>
    <xf numFmtId="14" fontId="3" fillId="0" borderId="0" xfId="0" applyNumberFormat="1" applyFont="1" applyAlignment="1" applyProtection="1">
      <alignment horizontal="center"/>
    </xf>
    <xf numFmtId="164" fontId="0" fillId="0" borderId="2" xfId="0" applyNumberFormat="1" applyBorder="1" applyAlignment="1">
      <alignment horizontal="center" wrapText="1"/>
    </xf>
    <xf numFmtId="0" fontId="0" fillId="0" borderId="2" xfId="0" applyBorder="1" applyAlignment="1">
      <alignment horizontal="center"/>
    </xf>
    <xf numFmtId="0" fontId="0" fillId="0" borderId="2" xfId="0" applyNumberFormat="1" applyBorder="1" applyAlignment="1">
      <alignment horizontal="center"/>
    </xf>
    <xf numFmtId="164" fontId="0" fillId="0" borderId="2" xfId="0" applyNumberFormat="1" applyBorder="1"/>
    <xf numFmtId="0" fontId="0" fillId="0" borderId="2" xfId="0" applyBorder="1"/>
    <xf numFmtId="0" fontId="0" fillId="0" borderId="2" xfId="0" applyNumberFormat="1" applyBorder="1"/>
    <xf numFmtId="164" fontId="0" fillId="0" borderId="2" xfId="0" applyNumberFormat="1" applyBorder="1" applyAlignment="1">
      <alignment wrapText="1"/>
    </xf>
    <xf numFmtId="9" fontId="0" fillId="0" borderId="2" xfId="0" applyNumberFormat="1" applyBorder="1"/>
    <xf numFmtId="164" fontId="0" fillId="3" borderId="2" xfId="0" applyNumberFormat="1" applyFill="1" applyBorder="1" applyProtection="1">
      <protection locked="0"/>
    </xf>
    <xf numFmtId="14" fontId="1" fillId="0" borderId="0" xfId="0" applyNumberFormat="1" applyFont="1" applyAlignment="1" applyProtection="1">
      <alignment horizontal="left"/>
    </xf>
    <xf numFmtId="0" fontId="1" fillId="0" borderId="0" xfId="0" applyFont="1" applyAlignment="1" applyProtection="1">
      <alignment horizontal="center"/>
    </xf>
    <xf numFmtId="14" fontId="0" fillId="3" borderId="2" xfId="0" applyNumberFormat="1" applyFill="1" applyBorder="1" applyProtection="1">
      <protection locked="0"/>
    </xf>
    <xf numFmtId="0" fontId="2" fillId="0" borderId="0" xfId="0" applyFont="1" applyAlignment="1" applyProtection="1">
      <alignment vertical="top" wrapText="1"/>
    </xf>
    <xf numFmtId="14" fontId="2" fillId="0" borderId="0" xfId="0" applyNumberFormat="1" applyFont="1" applyAlignment="1" applyProtection="1">
      <alignment horizontal="left" vertical="top" wrapText="1"/>
    </xf>
    <xf numFmtId="0" fontId="2" fillId="0" borderId="0" xfId="0" applyFont="1" applyAlignment="1" applyProtection="1">
      <alignment horizontal="right" vertical="top" wrapText="1"/>
    </xf>
    <xf numFmtId="0" fontId="3" fillId="0" borderId="0" xfId="0" applyFont="1" applyAlignment="1" applyProtection="1">
      <alignment vertical="top" wrapText="1"/>
    </xf>
    <xf numFmtId="164" fontId="3" fillId="0" borderId="2" xfId="0" applyNumberFormat="1" applyFont="1" applyBorder="1" applyAlignment="1" applyProtection="1">
      <alignment vertical="top" wrapText="1"/>
    </xf>
    <xf numFmtId="164" fontId="2" fillId="0" borderId="24" xfId="0" applyNumberFormat="1" applyFont="1" applyBorder="1" applyAlignment="1" applyProtection="1">
      <alignment vertical="center"/>
    </xf>
    <xf numFmtId="164" fontId="2" fillId="2" borderId="19" xfId="0" applyNumberFormat="1" applyFont="1" applyFill="1" applyBorder="1" applyAlignment="1" applyProtection="1">
      <alignment vertical="center"/>
    </xf>
    <xf numFmtId="164" fontId="3" fillId="0" borderId="4" xfId="0" applyNumberFormat="1" applyFont="1" applyBorder="1" applyAlignment="1" applyProtection="1">
      <alignment vertical="top" wrapText="1"/>
    </xf>
    <xf numFmtId="164" fontId="3" fillId="0" borderId="25" xfId="0" applyNumberFormat="1" applyFont="1" applyBorder="1" applyAlignment="1" applyProtection="1">
      <alignment vertical="top" wrapText="1"/>
    </xf>
    <xf numFmtId="164" fontId="3" fillId="0" borderId="24" xfId="0" applyNumberFormat="1" applyFont="1" applyBorder="1" applyAlignment="1" applyProtection="1">
      <alignment vertical="top" wrapText="1"/>
    </xf>
    <xf numFmtId="164" fontId="3" fillId="0" borderId="12" xfId="0" applyNumberFormat="1" applyFont="1" applyBorder="1" applyAlignment="1" applyProtection="1">
      <alignment vertical="top" wrapText="1"/>
    </xf>
    <xf numFmtId="164" fontId="3" fillId="0" borderId="19" xfId="0" applyNumberFormat="1" applyFont="1" applyBorder="1" applyAlignment="1" applyProtection="1">
      <alignment vertical="top" wrapText="1"/>
    </xf>
    <xf numFmtId="164" fontId="3" fillId="0" borderId="27" xfId="0" applyNumberFormat="1" applyFont="1" applyBorder="1" applyProtection="1"/>
    <xf numFmtId="164" fontId="3" fillId="0" borderId="7" xfId="0" applyNumberFormat="1" applyFont="1" applyBorder="1" applyProtection="1"/>
    <xf numFmtId="164" fontId="3" fillId="0" borderId="28" xfId="0" applyNumberFormat="1" applyFont="1" applyBorder="1" applyProtection="1"/>
    <xf numFmtId="0" fontId="3" fillId="0" borderId="23" xfId="0" applyFont="1" applyBorder="1" applyProtection="1"/>
    <xf numFmtId="0" fontId="1" fillId="0" borderId="26"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22" xfId="0" applyFont="1" applyBorder="1" applyAlignment="1" applyProtection="1">
      <alignment horizontal="center" wrapText="1"/>
    </xf>
    <xf numFmtId="0" fontId="1" fillId="0" borderId="29" xfId="0" applyFont="1" applyBorder="1" applyAlignment="1" applyProtection="1">
      <alignment vertical="top" wrapText="1"/>
    </xf>
    <xf numFmtId="0" fontId="1" fillId="0" borderId="30" xfId="0" applyFont="1" applyBorder="1" applyAlignment="1" applyProtection="1">
      <alignment vertical="top" wrapText="1"/>
    </xf>
    <xf numFmtId="0" fontId="1" fillId="0" borderId="31" xfId="0" applyFont="1" applyBorder="1" applyAlignment="1" applyProtection="1">
      <alignment vertical="top" wrapText="1"/>
    </xf>
    <xf numFmtId="0" fontId="1" fillId="0" borderId="0" xfId="0" applyFont="1" applyAlignment="1" applyProtection="1">
      <alignment horizontal="left" vertical="center" wrapText="1"/>
    </xf>
    <xf numFmtId="0" fontId="3" fillId="0" borderId="0" xfId="0" applyFont="1" applyAlignment="1" applyProtection="1">
      <alignment horizontal="left" vertical="center"/>
    </xf>
    <xf numFmtId="164"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xf>
    <xf numFmtId="0" fontId="1" fillId="0" borderId="16" xfId="0" applyFont="1" applyBorder="1" applyAlignment="1" applyProtection="1">
      <alignment horizontal="right" vertical="center"/>
    </xf>
    <xf numFmtId="0" fontId="1" fillId="0" borderId="17" xfId="0" applyFont="1" applyBorder="1" applyAlignment="1" applyProtection="1">
      <alignment horizontal="right" vertic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2" borderId="9" xfId="0" applyFont="1" applyFill="1" applyBorder="1" applyAlignment="1" applyProtection="1">
      <alignment horizontal="right" vertical="center"/>
    </xf>
    <xf numFmtId="0" fontId="2" fillId="2" borderId="12"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3" fillId="0" borderId="0" xfId="0" applyFont="1" applyAlignment="1" applyProtection="1">
      <alignment horizontal="left" vertical="top" wrapText="1"/>
    </xf>
    <xf numFmtId="0" fontId="1" fillId="0" borderId="16"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showGridLines="0" tabSelected="1" view="pageLayout" topLeftCell="A97" zoomScale="85" zoomScaleNormal="100" zoomScalePageLayoutView="85" workbookViewId="0">
      <selection activeCell="E3" sqref="E3"/>
    </sheetView>
  </sheetViews>
  <sheetFormatPr baseColWidth="10" defaultColWidth="11.44140625" defaultRowHeight="14.4" x14ac:dyDescent="0.3"/>
  <cols>
    <col min="1" max="1" width="6.44140625" style="3" customWidth="1"/>
    <col min="2" max="2" width="26.5546875" style="3" customWidth="1"/>
    <col min="3" max="3" width="21.5546875" style="3" customWidth="1"/>
    <col min="4" max="4" width="14.109375" style="3" bestFit="1" customWidth="1"/>
    <col min="5" max="5" width="21.5546875" style="3" customWidth="1"/>
    <col min="6" max="6" width="33.109375" style="3" customWidth="1"/>
    <col min="7" max="7" width="11.44140625" style="4"/>
    <col min="8" max="16384" width="11.44140625" style="3"/>
  </cols>
  <sheetData>
    <row r="1" spans="1:6" ht="18" x14ac:dyDescent="0.35">
      <c r="A1" s="29" t="s">
        <v>29</v>
      </c>
      <c r="C1" s="4"/>
      <c r="D1" s="5"/>
      <c r="E1" s="5"/>
      <c r="F1" s="67" t="s">
        <v>44</v>
      </c>
    </row>
    <row r="2" spans="1:6" ht="7.5" customHeight="1" x14ac:dyDescent="0.35">
      <c r="A2" s="29"/>
      <c r="C2" s="4"/>
      <c r="D2" s="5"/>
      <c r="E2" s="5"/>
      <c r="F2" s="67"/>
    </row>
    <row r="3" spans="1:6" ht="18.75" customHeight="1" x14ac:dyDescent="0.35">
      <c r="A3" s="6" t="s">
        <v>43</v>
      </c>
      <c r="C3" s="4"/>
      <c r="D3" s="5"/>
      <c r="E3" s="5"/>
      <c r="F3" s="68"/>
    </row>
    <row r="4" spans="1:6" ht="18" x14ac:dyDescent="0.35">
      <c r="A4" s="41" t="s">
        <v>30</v>
      </c>
      <c r="B4" s="40">
        <f>Hilfsblatt!B21</f>
        <v>44682</v>
      </c>
      <c r="C4" s="4"/>
      <c r="D4" s="30"/>
      <c r="E4" s="5"/>
      <c r="F4" s="68"/>
    </row>
    <row r="5" spans="1:6" ht="18.75" customHeight="1" x14ac:dyDescent="0.3">
      <c r="A5" s="66" t="s">
        <v>26</v>
      </c>
      <c r="B5" s="66"/>
      <c r="C5" s="66"/>
      <c r="D5" s="66"/>
      <c r="E5" s="5"/>
      <c r="F5" s="68"/>
    </row>
    <row r="6" spans="1:6" ht="19.5" customHeight="1" thickBot="1" x14ac:dyDescent="0.35">
      <c r="A6" s="66"/>
      <c r="B6" s="66"/>
      <c r="C6" s="66"/>
      <c r="D6" s="66"/>
      <c r="E6" s="5"/>
      <c r="F6" s="68"/>
    </row>
    <row r="7" spans="1:6" ht="18.600000000000001" thickBot="1" x14ac:dyDescent="0.35">
      <c r="A7" s="90" t="s">
        <v>20</v>
      </c>
      <c r="B7" s="91"/>
      <c r="C7" s="8"/>
      <c r="D7" s="9"/>
      <c r="E7" s="9"/>
      <c r="F7" s="68"/>
    </row>
    <row r="8" spans="1:6" ht="7.5" customHeight="1" thickBot="1" x14ac:dyDescent="0.4">
      <c r="B8" s="10"/>
      <c r="C8" s="8"/>
      <c r="D8" s="9"/>
      <c r="E8" s="11" t="s">
        <v>27</v>
      </c>
      <c r="F8" s="12"/>
    </row>
    <row r="9" spans="1:6" ht="18.600000000000001" thickBot="1" x14ac:dyDescent="0.35">
      <c r="A9" s="79" t="s">
        <v>4</v>
      </c>
      <c r="B9" s="80"/>
      <c r="C9" s="13" t="s">
        <v>5</v>
      </c>
      <c r="D9" s="13" t="s">
        <v>6</v>
      </c>
      <c r="E9" s="13" t="s">
        <v>7</v>
      </c>
      <c r="F9" s="14" t="s">
        <v>9</v>
      </c>
    </row>
    <row r="10" spans="1:6" ht="15.6" x14ac:dyDescent="0.3">
      <c r="A10" s="81" t="s">
        <v>2</v>
      </c>
      <c r="B10" s="82"/>
      <c r="C10" s="15">
        <f>Hilfsblatt!B11</f>
        <v>53.15</v>
      </c>
      <c r="D10" s="16" t="s">
        <v>8</v>
      </c>
      <c r="E10" s="16">
        <f>Hilfsblatt!B8</f>
        <v>30.42</v>
      </c>
      <c r="F10" s="17">
        <f>E10*C10</f>
        <v>1616.8230000000001</v>
      </c>
    </row>
    <row r="11" spans="1:6" ht="16.2" thickBot="1" x14ac:dyDescent="0.35">
      <c r="A11" s="85" t="s">
        <v>14</v>
      </c>
      <c r="B11" s="77"/>
      <c r="C11" s="77"/>
      <c r="D11" s="77"/>
      <c r="E11" s="78"/>
      <c r="F11" s="48">
        <f>Hilfsblatt!C11</f>
        <v>-125</v>
      </c>
    </row>
    <row r="12" spans="1:6" ht="15.6" x14ac:dyDescent="0.3">
      <c r="A12" s="86" t="s">
        <v>15</v>
      </c>
      <c r="B12" s="87"/>
      <c r="C12" s="87"/>
      <c r="D12" s="87"/>
      <c r="E12" s="88"/>
      <c r="F12" s="17">
        <f>F10+F11</f>
        <v>1491.8230000000001</v>
      </c>
    </row>
    <row r="13" spans="1:6" ht="16.2" thickBot="1" x14ac:dyDescent="0.35">
      <c r="A13" s="19">
        <f>IF(A7=Hilfsblatt!A3,Hilfsblatt!B3,(IF(A7=Hilfsblatt!A4,Hilfsblatt!B4,(IF(A7=Hilfsblatt!A5,Hilfsblatt!B5,(IF(A7=Hilfsblatt!A6,Hilfsblatt!B6,(IF(A7=Hilfsblatt!A2,Hilfsblatt!B2,"Fehler")))))))))</f>
        <v>-0.05</v>
      </c>
      <c r="B13" s="77" t="s">
        <v>16</v>
      </c>
      <c r="C13" s="77"/>
      <c r="D13" s="77"/>
      <c r="E13" s="78"/>
      <c r="F13" s="48">
        <f>F12*A13</f>
        <v>-74.591150000000013</v>
      </c>
    </row>
    <row r="14" spans="1:6" ht="15.6" x14ac:dyDescent="0.3">
      <c r="A14" s="73" t="s">
        <v>17</v>
      </c>
      <c r="B14" s="74"/>
      <c r="C14" s="74"/>
      <c r="D14" s="74"/>
      <c r="E14" s="74"/>
      <c r="F14" s="49">
        <f>F12+F13</f>
        <v>1417.2318500000001</v>
      </c>
    </row>
    <row r="15" spans="1:6" ht="15.6" x14ac:dyDescent="0.3">
      <c r="A15" s="83" t="s">
        <v>0</v>
      </c>
      <c r="B15" s="84"/>
      <c r="C15" s="21">
        <f>Hilfsblatt!B17</f>
        <v>19.04</v>
      </c>
      <c r="D15" s="22" t="s">
        <v>8</v>
      </c>
      <c r="E15" s="22">
        <f>E10</f>
        <v>30.42</v>
      </c>
      <c r="F15" s="18">
        <f>E15*C15</f>
        <v>579.19680000000005</v>
      </c>
    </row>
    <row r="16" spans="1:6" ht="16.2" thickBot="1" x14ac:dyDescent="0.35">
      <c r="A16" s="83" t="s">
        <v>1</v>
      </c>
      <c r="B16" s="84"/>
      <c r="C16" s="21">
        <f>Hilfsblatt!B18</f>
        <v>5.47</v>
      </c>
      <c r="D16" s="22" t="s">
        <v>8</v>
      </c>
      <c r="E16" s="22">
        <f>E10</f>
        <v>30.42</v>
      </c>
      <c r="F16" s="48">
        <f>E16*C16</f>
        <v>166.3974</v>
      </c>
    </row>
    <row r="17" spans="1:6" ht="15.6" x14ac:dyDescent="0.3">
      <c r="A17" s="75" t="s">
        <v>18</v>
      </c>
      <c r="B17" s="76"/>
      <c r="C17" s="76"/>
      <c r="D17" s="76"/>
      <c r="E17" s="76"/>
      <c r="F17" s="49">
        <f>SUM(F14:F16)</f>
        <v>2162.8260500000001</v>
      </c>
    </row>
    <row r="18" spans="1:6" ht="16.2" thickBot="1" x14ac:dyDescent="0.35">
      <c r="A18" s="71" t="s">
        <v>3</v>
      </c>
      <c r="B18" s="72"/>
      <c r="C18" s="23">
        <f>Hilfsblatt!B19</f>
        <v>12.25</v>
      </c>
      <c r="D18" s="24" t="s">
        <v>8</v>
      </c>
      <c r="E18" s="24">
        <f>E10</f>
        <v>30.42</v>
      </c>
      <c r="F18" s="25">
        <f>E18*C18</f>
        <v>372.64500000000004</v>
      </c>
    </row>
    <row r="19" spans="1:6" ht="18.600000000000001" thickBot="1" x14ac:dyDescent="0.35">
      <c r="A19" s="69" t="s">
        <v>19</v>
      </c>
      <c r="B19" s="70"/>
      <c r="C19" s="70"/>
      <c r="D19" s="70"/>
      <c r="E19" s="70"/>
      <c r="F19" s="26">
        <f>F18+F17</f>
        <v>2535.4710500000001</v>
      </c>
    </row>
    <row r="20" spans="1:6" ht="7.5" customHeight="1" thickBot="1" x14ac:dyDescent="0.35">
      <c r="A20" s="7"/>
      <c r="B20" s="7"/>
      <c r="C20" s="8"/>
      <c r="D20" s="9"/>
      <c r="E20" s="9"/>
      <c r="F20" s="8"/>
    </row>
    <row r="21" spans="1:6" ht="18.600000000000001" thickBot="1" x14ac:dyDescent="0.35">
      <c r="A21" s="79" t="s">
        <v>10</v>
      </c>
      <c r="B21" s="80"/>
      <c r="C21" s="13" t="s">
        <v>5</v>
      </c>
      <c r="D21" s="13" t="s">
        <v>6</v>
      </c>
      <c r="E21" s="13" t="s">
        <v>7</v>
      </c>
      <c r="F21" s="14" t="s">
        <v>9</v>
      </c>
    </row>
    <row r="22" spans="1:6" ht="15.6" x14ac:dyDescent="0.3">
      <c r="A22" s="81" t="s">
        <v>2</v>
      </c>
      <c r="B22" s="82"/>
      <c r="C22" s="15">
        <f>Hilfsblatt!B12</f>
        <v>68.14</v>
      </c>
      <c r="D22" s="16" t="s">
        <v>8</v>
      </c>
      <c r="E22" s="16">
        <f>E10</f>
        <v>30.42</v>
      </c>
      <c r="F22" s="17">
        <f>E22*C22</f>
        <v>2072.8188</v>
      </c>
    </row>
    <row r="23" spans="1:6" ht="16.2" thickBot="1" x14ac:dyDescent="0.35">
      <c r="A23" s="85" t="s">
        <v>14</v>
      </c>
      <c r="B23" s="77"/>
      <c r="C23" s="77"/>
      <c r="D23" s="77"/>
      <c r="E23" s="78"/>
      <c r="F23" s="48">
        <f>Hilfsblatt!C12</f>
        <v>-770</v>
      </c>
    </row>
    <row r="24" spans="1:6" ht="15.6" x14ac:dyDescent="0.3">
      <c r="A24" s="86" t="s">
        <v>15</v>
      </c>
      <c r="B24" s="87"/>
      <c r="C24" s="87"/>
      <c r="D24" s="87"/>
      <c r="E24" s="88"/>
      <c r="F24" s="17">
        <f>F22+F23</f>
        <v>1302.8188</v>
      </c>
    </row>
    <row r="25" spans="1:6" ht="16.2" thickBot="1" x14ac:dyDescent="0.35">
      <c r="A25" s="19">
        <f>A13</f>
        <v>-0.05</v>
      </c>
      <c r="B25" s="77" t="s">
        <v>16</v>
      </c>
      <c r="C25" s="77"/>
      <c r="D25" s="77"/>
      <c r="E25" s="78"/>
      <c r="F25" s="48">
        <f>F24*A25</f>
        <v>-65.140940000000001</v>
      </c>
    </row>
    <row r="26" spans="1:6" ht="15.6" x14ac:dyDescent="0.3">
      <c r="A26" s="73" t="s">
        <v>17</v>
      </c>
      <c r="B26" s="74"/>
      <c r="C26" s="74"/>
      <c r="D26" s="74"/>
      <c r="E26" s="74"/>
      <c r="F26" s="49">
        <f>F24+F25</f>
        <v>1237.67786</v>
      </c>
    </row>
    <row r="27" spans="1:6" ht="15.6" x14ac:dyDescent="0.3">
      <c r="A27" s="83" t="s">
        <v>0</v>
      </c>
      <c r="B27" s="84"/>
      <c r="C27" s="21">
        <f>C15</f>
        <v>19.04</v>
      </c>
      <c r="D27" s="22" t="s">
        <v>8</v>
      </c>
      <c r="E27" s="22">
        <f>E10</f>
        <v>30.42</v>
      </c>
      <c r="F27" s="18">
        <f>E27*C27</f>
        <v>579.19680000000005</v>
      </c>
    </row>
    <row r="28" spans="1:6" ht="16.2" thickBot="1" x14ac:dyDescent="0.35">
      <c r="A28" s="83" t="s">
        <v>1</v>
      </c>
      <c r="B28" s="84"/>
      <c r="C28" s="21">
        <f>C16</f>
        <v>5.47</v>
      </c>
      <c r="D28" s="22" t="s">
        <v>8</v>
      </c>
      <c r="E28" s="22">
        <f>E10</f>
        <v>30.42</v>
      </c>
      <c r="F28" s="48">
        <f>E28*C28</f>
        <v>166.3974</v>
      </c>
    </row>
    <row r="29" spans="1:6" ht="15.6" x14ac:dyDescent="0.3">
      <c r="A29" s="75" t="s">
        <v>18</v>
      </c>
      <c r="B29" s="76"/>
      <c r="C29" s="76"/>
      <c r="D29" s="76"/>
      <c r="E29" s="76"/>
      <c r="F29" s="49">
        <f>SUM(F26:F28)</f>
        <v>1983.27206</v>
      </c>
    </row>
    <row r="30" spans="1:6" ht="16.2" thickBot="1" x14ac:dyDescent="0.35">
      <c r="A30" s="71" t="s">
        <v>3</v>
      </c>
      <c r="B30" s="72"/>
      <c r="C30" s="23">
        <f>C18</f>
        <v>12.25</v>
      </c>
      <c r="D30" s="24" t="s">
        <v>8</v>
      </c>
      <c r="E30" s="24">
        <f>E10</f>
        <v>30.42</v>
      </c>
      <c r="F30" s="25">
        <f>E30*C30</f>
        <v>372.64500000000004</v>
      </c>
    </row>
    <row r="31" spans="1:6" ht="18.600000000000001" thickBot="1" x14ac:dyDescent="0.35">
      <c r="A31" s="69" t="s">
        <v>19</v>
      </c>
      <c r="B31" s="70"/>
      <c r="C31" s="70"/>
      <c r="D31" s="70"/>
      <c r="E31" s="70"/>
      <c r="F31" s="26">
        <f>F30+F29</f>
        <v>2355.9170600000002</v>
      </c>
    </row>
    <row r="32" spans="1:6" ht="7.5" customHeight="1" thickBot="1" x14ac:dyDescent="0.35">
      <c r="A32" s="27"/>
      <c r="B32" s="27"/>
      <c r="C32" s="27"/>
      <c r="D32" s="27"/>
      <c r="E32" s="27"/>
      <c r="F32" s="27"/>
    </row>
    <row r="33" spans="1:6" ht="18.600000000000001" thickBot="1" x14ac:dyDescent="0.35">
      <c r="A33" s="79" t="s">
        <v>11</v>
      </c>
      <c r="B33" s="80"/>
      <c r="C33" s="13" t="s">
        <v>5</v>
      </c>
      <c r="D33" s="13" t="s">
        <v>6</v>
      </c>
      <c r="E33" s="13" t="s">
        <v>7</v>
      </c>
      <c r="F33" s="14" t="s">
        <v>9</v>
      </c>
    </row>
    <row r="34" spans="1:6" ht="15.6" x14ac:dyDescent="0.3">
      <c r="A34" s="81" t="s">
        <v>2</v>
      </c>
      <c r="B34" s="82"/>
      <c r="C34" s="15">
        <f>Hilfsblatt!B13</f>
        <v>84.32</v>
      </c>
      <c r="D34" s="16" t="s">
        <v>8</v>
      </c>
      <c r="E34" s="16">
        <f>E10</f>
        <v>30.42</v>
      </c>
      <c r="F34" s="17">
        <f>E34*C34</f>
        <v>2565.0144</v>
      </c>
    </row>
    <row r="35" spans="1:6" ht="15.6" x14ac:dyDescent="0.3">
      <c r="A35" s="85" t="s">
        <v>14</v>
      </c>
      <c r="B35" s="77"/>
      <c r="C35" s="77"/>
      <c r="D35" s="77"/>
      <c r="E35" s="78"/>
      <c r="F35" s="18">
        <f>Hilfsblatt!C13</f>
        <v>-1262</v>
      </c>
    </row>
    <row r="36" spans="1:6" ht="15.6" x14ac:dyDescent="0.3">
      <c r="A36" s="86" t="s">
        <v>15</v>
      </c>
      <c r="B36" s="87"/>
      <c r="C36" s="87"/>
      <c r="D36" s="87"/>
      <c r="E36" s="88"/>
      <c r="F36" s="18">
        <f>F34+F35</f>
        <v>1303.0144</v>
      </c>
    </row>
    <row r="37" spans="1:6" ht="15.6" x14ac:dyDescent="0.3">
      <c r="A37" s="19">
        <f>A13</f>
        <v>-0.05</v>
      </c>
      <c r="B37" s="77" t="s">
        <v>16</v>
      </c>
      <c r="C37" s="77"/>
      <c r="D37" s="77"/>
      <c r="E37" s="78"/>
      <c r="F37" s="18">
        <f>F36*A37</f>
        <v>-65.150720000000007</v>
      </c>
    </row>
    <row r="38" spans="1:6" ht="15.6" x14ac:dyDescent="0.3">
      <c r="A38" s="73" t="s">
        <v>17</v>
      </c>
      <c r="B38" s="74"/>
      <c r="C38" s="74"/>
      <c r="D38" s="74"/>
      <c r="E38" s="74"/>
      <c r="F38" s="20">
        <f>F36+F37</f>
        <v>1237.8636799999999</v>
      </c>
    </row>
    <row r="39" spans="1:6" ht="15.6" x14ac:dyDescent="0.3">
      <c r="A39" s="83" t="s">
        <v>0</v>
      </c>
      <c r="B39" s="84"/>
      <c r="C39" s="21">
        <f>C15</f>
        <v>19.04</v>
      </c>
      <c r="D39" s="22" t="s">
        <v>8</v>
      </c>
      <c r="E39" s="22">
        <f>E10</f>
        <v>30.42</v>
      </c>
      <c r="F39" s="18">
        <f>E39*C39</f>
        <v>579.19680000000005</v>
      </c>
    </row>
    <row r="40" spans="1:6" ht="15.6" x14ac:dyDescent="0.3">
      <c r="A40" s="83" t="s">
        <v>1</v>
      </c>
      <c r="B40" s="84"/>
      <c r="C40" s="21">
        <f>C16</f>
        <v>5.47</v>
      </c>
      <c r="D40" s="22" t="s">
        <v>8</v>
      </c>
      <c r="E40" s="22">
        <f>E10</f>
        <v>30.42</v>
      </c>
      <c r="F40" s="18">
        <f>E40*C40</f>
        <v>166.3974</v>
      </c>
    </row>
    <row r="41" spans="1:6" ht="15.6" x14ac:dyDescent="0.3">
      <c r="A41" s="75" t="s">
        <v>18</v>
      </c>
      <c r="B41" s="76"/>
      <c r="C41" s="76"/>
      <c r="D41" s="76"/>
      <c r="E41" s="76"/>
      <c r="F41" s="20">
        <f>SUM(F38:F40)</f>
        <v>1983.4578800000002</v>
      </c>
    </row>
    <row r="42" spans="1:6" ht="16.2" thickBot="1" x14ac:dyDescent="0.35">
      <c r="A42" s="71" t="s">
        <v>3</v>
      </c>
      <c r="B42" s="72"/>
      <c r="C42" s="23">
        <f>C18</f>
        <v>12.25</v>
      </c>
      <c r="D42" s="24" t="s">
        <v>8</v>
      </c>
      <c r="E42" s="24">
        <f>E10</f>
        <v>30.42</v>
      </c>
      <c r="F42" s="25">
        <f>E42*C42</f>
        <v>372.64500000000004</v>
      </c>
    </row>
    <row r="43" spans="1:6" ht="18.600000000000001" thickBot="1" x14ac:dyDescent="0.35">
      <c r="A43" s="69" t="s">
        <v>19</v>
      </c>
      <c r="B43" s="70"/>
      <c r="C43" s="70"/>
      <c r="D43" s="70"/>
      <c r="E43" s="70"/>
      <c r="F43" s="26">
        <f>F42+F41</f>
        <v>2356.1028800000004</v>
      </c>
    </row>
    <row r="44" spans="1:6" ht="7.5" customHeight="1" thickBot="1" x14ac:dyDescent="0.35">
      <c r="A44" s="27"/>
      <c r="B44" s="27"/>
      <c r="C44" s="27"/>
      <c r="D44" s="27"/>
      <c r="E44" s="27"/>
      <c r="F44" s="27"/>
    </row>
    <row r="45" spans="1:6" ht="18.600000000000001" thickBot="1" x14ac:dyDescent="0.35">
      <c r="A45" s="79" t="s">
        <v>12</v>
      </c>
      <c r="B45" s="80"/>
      <c r="C45" s="13" t="s">
        <v>5</v>
      </c>
      <c r="D45" s="13" t="s">
        <v>6</v>
      </c>
      <c r="E45" s="13" t="s">
        <v>7</v>
      </c>
      <c r="F45" s="14" t="s">
        <v>9</v>
      </c>
    </row>
    <row r="46" spans="1:6" ht="15.6" x14ac:dyDescent="0.3">
      <c r="A46" s="81" t="s">
        <v>2</v>
      </c>
      <c r="B46" s="82"/>
      <c r="C46" s="15">
        <f>Hilfsblatt!B14</f>
        <v>101.18</v>
      </c>
      <c r="D46" s="16" t="s">
        <v>8</v>
      </c>
      <c r="E46" s="16">
        <f>E10</f>
        <v>30.42</v>
      </c>
      <c r="F46" s="17">
        <f>E46*C46</f>
        <v>3077.8956000000003</v>
      </c>
    </row>
    <row r="47" spans="1:6" ht="15.6" x14ac:dyDescent="0.3">
      <c r="A47" s="85" t="s">
        <v>14</v>
      </c>
      <c r="B47" s="77"/>
      <c r="C47" s="77"/>
      <c r="D47" s="77"/>
      <c r="E47" s="78"/>
      <c r="F47" s="18">
        <f>Hilfsblatt!C14</f>
        <v>-1775</v>
      </c>
    </row>
    <row r="48" spans="1:6" ht="15.6" x14ac:dyDescent="0.3">
      <c r="A48" s="86" t="s">
        <v>15</v>
      </c>
      <c r="B48" s="87"/>
      <c r="C48" s="87"/>
      <c r="D48" s="87"/>
      <c r="E48" s="88"/>
      <c r="F48" s="18">
        <f>F46+F47</f>
        <v>1302.8956000000003</v>
      </c>
    </row>
    <row r="49" spans="1:6" ht="15.6" x14ac:dyDescent="0.3">
      <c r="A49" s="19">
        <f>A13</f>
        <v>-0.05</v>
      </c>
      <c r="B49" s="77" t="s">
        <v>16</v>
      </c>
      <c r="C49" s="77"/>
      <c r="D49" s="77"/>
      <c r="E49" s="78"/>
      <c r="F49" s="18">
        <f>F48*A49</f>
        <v>-65.144780000000011</v>
      </c>
    </row>
    <row r="50" spans="1:6" ht="15.6" x14ac:dyDescent="0.3">
      <c r="A50" s="73" t="s">
        <v>17</v>
      </c>
      <c r="B50" s="74"/>
      <c r="C50" s="74"/>
      <c r="D50" s="74"/>
      <c r="E50" s="74"/>
      <c r="F50" s="20">
        <f>F48+F49</f>
        <v>1237.7508200000002</v>
      </c>
    </row>
    <row r="51" spans="1:6" ht="15.6" x14ac:dyDescent="0.3">
      <c r="A51" s="83" t="s">
        <v>0</v>
      </c>
      <c r="B51" s="84"/>
      <c r="C51" s="21">
        <f>C15</f>
        <v>19.04</v>
      </c>
      <c r="D51" s="22" t="s">
        <v>8</v>
      </c>
      <c r="E51" s="22">
        <f>E10</f>
        <v>30.42</v>
      </c>
      <c r="F51" s="18">
        <f>E51*C51</f>
        <v>579.19680000000005</v>
      </c>
    </row>
    <row r="52" spans="1:6" ht="15.6" x14ac:dyDescent="0.3">
      <c r="A52" s="83" t="s">
        <v>1</v>
      </c>
      <c r="B52" s="84"/>
      <c r="C52" s="21">
        <f>C16</f>
        <v>5.47</v>
      </c>
      <c r="D52" s="22" t="s">
        <v>8</v>
      </c>
      <c r="E52" s="22">
        <f>E10</f>
        <v>30.42</v>
      </c>
      <c r="F52" s="18">
        <f>E52*C52</f>
        <v>166.3974</v>
      </c>
    </row>
    <row r="53" spans="1:6" ht="15.6" x14ac:dyDescent="0.3">
      <c r="A53" s="75" t="s">
        <v>18</v>
      </c>
      <c r="B53" s="76"/>
      <c r="C53" s="76"/>
      <c r="D53" s="76"/>
      <c r="E53" s="76"/>
      <c r="F53" s="20">
        <f>SUM(F50:F52)</f>
        <v>1983.3450200000004</v>
      </c>
    </row>
    <row r="54" spans="1:6" ht="16.2" thickBot="1" x14ac:dyDescent="0.35">
      <c r="A54" s="71" t="s">
        <v>3</v>
      </c>
      <c r="B54" s="72"/>
      <c r="C54" s="23">
        <f>C18</f>
        <v>12.25</v>
      </c>
      <c r="D54" s="24" t="s">
        <v>8</v>
      </c>
      <c r="E54" s="24">
        <f>E10</f>
        <v>30.42</v>
      </c>
      <c r="F54" s="25">
        <f>E54*C54</f>
        <v>372.64500000000004</v>
      </c>
    </row>
    <row r="55" spans="1:6" ht="18.600000000000001" thickBot="1" x14ac:dyDescent="0.35">
      <c r="A55" s="69" t="s">
        <v>19</v>
      </c>
      <c r="B55" s="70"/>
      <c r="C55" s="70"/>
      <c r="D55" s="70"/>
      <c r="E55" s="70"/>
      <c r="F55" s="26">
        <f>F54+F53</f>
        <v>2355.9900200000006</v>
      </c>
    </row>
    <row r="56" spans="1:6" ht="7.5" customHeight="1" thickBot="1" x14ac:dyDescent="0.35">
      <c r="A56" s="27"/>
      <c r="B56" s="27"/>
      <c r="C56" s="27"/>
      <c r="D56" s="27"/>
      <c r="E56" s="27"/>
      <c r="F56" s="27"/>
    </row>
    <row r="57" spans="1:6" ht="18.600000000000001" thickBot="1" x14ac:dyDescent="0.35">
      <c r="A57" s="79" t="s">
        <v>13</v>
      </c>
      <c r="B57" s="80"/>
      <c r="C57" s="13" t="s">
        <v>5</v>
      </c>
      <c r="D57" s="13" t="s">
        <v>6</v>
      </c>
      <c r="E57" s="13" t="s">
        <v>7</v>
      </c>
      <c r="F57" s="14" t="s">
        <v>9</v>
      </c>
    </row>
    <row r="58" spans="1:6" ht="15.6" x14ac:dyDescent="0.3">
      <c r="A58" s="81" t="s">
        <v>2</v>
      </c>
      <c r="B58" s="82"/>
      <c r="C58" s="15">
        <f>Hilfsblatt!B15</f>
        <v>108.74</v>
      </c>
      <c r="D58" s="16" t="s">
        <v>8</v>
      </c>
      <c r="E58" s="16">
        <f>E10</f>
        <v>30.42</v>
      </c>
      <c r="F58" s="17">
        <f>E58*C58</f>
        <v>3307.8708000000001</v>
      </c>
    </row>
    <row r="59" spans="1:6" ht="15.6" x14ac:dyDescent="0.3">
      <c r="A59" s="85" t="s">
        <v>14</v>
      </c>
      <c r="B59" s="77"/>
      <c r="C59" s="77"/>
      <c r="D59" s="77"/>
      <c r="E59" s="78"/>
      <c r="F59" s="18">
        <f>Hilfsblatt!C15</f>
        <v>-2005</v>
      </c>
    </row>
    <row r="60" spans="1:6" ht="15.6" x14ac:dyDescent="0.3">
      <c r="A60" s="86" t="s">
        <v>15</v>
      </c>
      <c r="B60" s="87"/>
      <c r="C60" s="87"/>
      <c r="D60" s="87"/>
      <c r="E60" s="88"/>
      <c r="F60" s="18">
        <f>F58+F59</f>
        <v>1302.8708000000001</v>
      </c>
    </row>
    <row r="61" spans="1:6" ht="15.6" x14ac:dyDescent="0.3">
      <c r="A61" s="19">
        <f>A13</f>
        <v>-0.05</v>
      </c>
      <c r="B61" s="77" t="s">
        <v>16</v>
      </c>
      <c r="C61" s="77"/>
      <c r="D61" s="77"/>
      <c r="E61" s="78"/>
      <c r="F61" s="18">
        <f>F60*A61</f>
        <v>-65.143540000000016</v>
      </c>
    </row>
    <row r="62" spans="1:6" ht="15.6" x14ac:dyDescent="0.3">
      <c r="A62" s="73" t="s">
        <v>17</v>
      </c>
      <c r="B62" s="74"/>
      <c r="C62" s="74"/>
      <c r="D62" s="74"/>
      <c r="E62" s="74"/>
      <c r="F62" s="20">
        <f>F60+F61</f>
        <v>1237.7272600000001</v>
      </c>
    </row>
    <row r="63" spans="1:6" ht="15.6" x14ac:dyDescent="0.3">
      <c r="A63" s="83" t="s">
        <v>0</v>
      </c>
      <c r="B63" s="84"/>
      <c r="C63" s="21">
        <f>C15</f>
        <v>19.04</v>
      </c>
      <c r="D63" s="22" t="s">
        <v>8</v>
      </c>
      <c r="E63" s="22">
        <f>E10</f>
        <v>30.42</v>
      </c>
      <c r="F63" s="18">
        <f>E63*C63</f>
        <v>579.19680000000005</v>
      </c>
    </row>
    <row r="64" spans="1:6" ht="15.6" x14ac:dyDescent="0.3">
      <c r="A64" s="83" t="s">
        <v>1</v>
      </c>
      <c r="B64" s="84"/>
      <c r="C64" s="21">
        <f>C16</f>
        <v>5.47</v>
      </c>
      <c r="D64" s="22" t="s">
        <v>8</v>
      </c>
      <c r="E64" s="22">
        <f>E10</f>
        <v>30.42</v>
      </c>
      <c r="F64" s="18">
        <f>E64*C64</f>
        <v>166.3974</v>
      </c>
    </row>
    <row r="65" spans="1:6" ht="15.6" x14ac:dyDescent="0.3">
      <c r="A65" s="75" t="s">
        <v>18</v>
      </c>
      <c r="B65" s="76"/>
      <c r="C65" s="76"/>
      <c r="D65" s="76"/>
      <c r="E65" s="76"/>
      <c r="F65" s="20">
        <f>SUM(F62:F64)</f>
        <v>1983.3214600000003</v>
      </c>
    </row>
    <row r="66" spans="1:6" ht="16.2" thickBot="1" x14ac:dyDescent="0.35">
      <c r="A66" s="71" t="s">
        <v>3</v>
      </c>
      <c r="B66" s="72"/>
      <c r="C66" s="23">
        <f>C18</f>
        <v>12.25</v>
      </c>
      <c r="D66" s="24" t="s">
        <v>8</v>
      </c>
      <c r="E66" s="24">
        <f>E10</f>
        <v>30.42</v>
      </c>
      <c r="F66" s="25">
        <f>E66*C66</f>
        <v>372.64500000000004</v>
      </c>
    </row>
    <row r="67" spans="1:6" ht="18.600000000000001" thickBot="1" x14ac:dyDescent="0.35">
      <c r="A67" s="69" t="s">
        <v>19</v>
      </c>
      <c r="B67" s="70"/>
      <c r="C67" s="70"/>
      <c r="D67" s="70"/>
      <c r="E67" s="70"/>
      <c r="F67" s="26">
        <f>F66+F65</f>
        <v>2355.9664600000006</v>
      </c>
    </row>
    <row r="68" spans="1:6" ht="18" x14ac:dyDescent="0.35">
      <c r="A68" s="29" t="s">
        <v>29</v>
      </c>
      <c r="B68" s="7"/>
      <c r="C68" s="7"/>
      <c r="D68" s="7"/>
      <c r="E68" s="7"/>
      <c r="F68" s="7"/>
    </row>
    <row r="69" spans="1:6" x14ac:dyDescent="0.3">
      <c r="A69" s="7"/>
      <c r="B69" s="7"/>
      <c r="C69" s="7"/>
      <c r="D69" s="7"/>
      <c r="E69" s="7"/>
      <c r="F69" s="7"/>
    </row>
    <row r="70" spans="1:6" ht="15" customHeight="1" x14ac:dyDescent="0.3">
      <c r="A70" s="89" t="s">
        <v>33</v>
      </c>
      <c r="B70" s="89"/>
      <c r="C70" s="89"/>
      <c r="D70" s="89"/>
      <c r="E70" s="89"/>
      <c r="F70" s="89"/>
    </row>
    <row r="71" spans="1:6" ht="15" customHeight="1" x14ac:dyDescent="0.3">
      <c r="A71" s="89"/>
      <c r="B71" s="89"/>
      <c r="C71" s="89"/>
      <c r="D71" s="89"/>
      <c r="E71" s="89"/>
      <c r="F71" s="89"/>
    </row>
    <row r="72" spans="1:6" ht="15" customHeight="1" x14ac:dyDescent="0.3">
      <c r="A72" s="89"/>
      <c r="B72" s="89"/>
      <c r="C72" s="89"/>
      <c r="D72" s="89"/>
      <c r="E72" s="89"/>
      <c r="F72" s="89"/>
    </row>
    <row r="73" spans="1:6" ht="15" customHeight="1" x14ac:dyDescent="0.3">
      <c r="A73" s="89"/>
      <c r="B73" s="89"/>
      <c r="C73" s="89"/>
      <c r="D73" s="89"/>
      <c r="E73" s="89"/>
      <c r="F73" s="89"/>
    </row>
    <row r="74" spans="1:6" ht="15" customHeight="1" x14ac:dyDescent="0.3">
      <c r="A74" s="89"/>
      <c r="B74" s="89"/>
      <c r="C74" s="89"/>
      <c r="D74" s="89"/>
      <c r="E74" s="89"/>
      <c r="F74" s="89"/>
    </row>
    <row r="75" spans="1:6" ht="15" customHeight="1" x14ac:dyDescent="0.3">
      <c r="A75" s="89"/>
      <c r="B75" s="89"/>
      <c r="C75" s="89"/>
      <c r="D75" s="89"/>
      <c r="E75" s="89"/>
      <c r="F75" s="89"/>
    </row>
    <row r="76" spans="1:6" ht="15" customHeight="1" x14ac:dyDescent="0.3">
      <c r="A76" s="89"/>
      <c r="B76" s="89"/>
      <c r="C76" s="89"/>
      <c r="D76" s="89"/>
      <c r="E76" s="89"/>
      <c r="F76" s="89"/>
    </row>
    <row r="77" spans="1:6" ht="15" customHeight="1" x14ac:dyDescent="0.3">
      <c r="A77" s="89"/>
      <c r="B77" s="89"/>
      <c r="C77" s="89"/>
      <c r="D77" s="89"/>
      <c r="E77" s="89"/>
      <c r="F77" s="89"/>
    </row>
    <row r="78" spans="1:6" ht="15" customHeight="1" x14ac:dyDescent="0.3">
      <c r="A78" s="89"/>
      <c r="B78" s="89"/>
      <c r="C78" s="89"/>
      <c r="D78" s="89"/>
      <c r="E78" s="89"/>
      <c r="F78" s="89"/>
    </row>
    <row r="79" spans="1:6" ht="15" customHeight="1" x14ac:dyDescent="0.3">
      <c r="A79" s="89"/>
      <c r="B79" s="89"/>
      <c r="C79" s="89"/>
      <c r="D79" s="89"/>
      <c r="E79" s="89"/>
      <c r="F79" s="89"/>
    </row>
    <row r="80" spans="1:6" ht="15" customHeight="1" x14ac:dyDescent="0.3">
      <c r="A80" s="89"/>
      <c r="B80" s="89"/>
      <c r="C80" s="89"/>
      <c r="D80" s="89"/>
      <c r="E80" s="89"/>
      <c r="F80" s="89"/>
    </row>
    <row r="81" spans="1:6" ht="15" customHeight="1" x14ac:dyDescent="0.3">
      <c r="A81" s="89"/>
      <c r="B81" s="89"/>
      <c r="C81" s="89"/>
      <c r="D81" s="89"/>
      <c r="E81" s="89"/>
      <c r="F81" s="89"/>
    </row>
    <row r="82" spans="1:6" ht="15" customHeight="1" x14ac:dyDescent="0.3">
      <c r="A82" s="89"/>
      <c r="B82" s="89"/>
      <c r="C82" s="89"/>
      <c r="D82" s="89"/>
      <c r="E82" s="89"/>
      <c r="F82" s="89"/>
    </row>
    <row r="83" spans="1:6" ht="15" customHeight="1" x14ac:dyDescent="0.3">
      <c r="A83" s="89"/>
      <c r="B83" s="89"/>
      <c r="C83" s="89"/>
      <c r="D83" s="89"/>
      <c r="E83" s="89"/>
      <c r="F83" s="89"/>
    </row>
    <row r="84" spans="1:6" ht="15" customHeight="1" x14ac:dyDescent="0.3">
      <c r="A84" s="89"/>
      <c r="B84" s="89"/>
      <c r="C84" s="89"/>
      <c r="D84" s="89"/>
      <c r="E84" s="89"/>
      <c r="F84" s="89"/>
    </row>
    <row r="85" spans="1:6" ht="15" customHeight="1" x14ac:dyDescent="0.3">
      <c r="A85" s="89"/>
      <c r="B85" s="89"/>
      <c r="C85" s="89"/>
      <c r="D85" s="89"/>
      <c r="E85" s="89"/>
      <c r="F85" s="89"/>
    </row>
    <row r="86" spans="1:6" ht="15" customHeight="1" x14ac:dyDescent="0.3">
      <c r="A86" s="89"/>
      <c r="B86" s="89"/>
      <c r="C86" s="89"/>
      <c r="D86" s="89"/>
      <c r="E86" s="89"/>
      <c r="F86" s="89"/>
    </row>
    <row r="87" spans="1:6" ht="15" customHeight="1" x14ac:dyDescent="0.3">
      <c r="A87" s="89"/>
      <c r="B87" s="89"/>
      <c r="C87" s="89"/>
      <c r="D87" s="89"/>
      <c r="E87" s="89"/>
      <c r="F87" s="89"/>
    </row>
    <row r="88" spans="1:6" ht="15" customHeight="1" x14ac:dyDescent="0.3">
      <c r="A88" s="89"/>
      <c r="B88" s="89"/>
      <c r="C88" s="89"/>
      <c r="D88" s="89"/>
      <c r="E88" s="89"/>
      <c r="F88" s="89"/>
    </row>
    <row r="89" spans="1:6" ht="15" customHeight="1" x14ac:dyDescent="0.3">
      <c r="A89" s="89"/>
      <c r="B89" s="89"/>
      <c r="C89" s="89"/>
      <c r="D89" s="89"/>
      <c r="E89" s="89"/>
      <c r="F89" s="89"/>
    </row>
    <row r="90" spans="1:6" ht="15" customHeight="1" x14ac:dyDescent="0.3">
      <c r="A90" s="89"/>
      <c r="B90" s="89"/>
      <c r="C90" s="89"/>
      <c r="D90" s="89"/>
      <c r="E90" s="89"/>
      <c r="F90" s="89"/>
    </row>
    <row r="91" spans="1:6" ht="15" customHeight="1" x14ac:dyDescent="0.3">
      <c r="A91" s="89"/>
      <c r="B91" s="89"/>
      <c r="C91" s="89"/>
      <c r="D91" s="89"/>
      <c r="E91" s="89"/>
      <c r="F91" s="89"/>
    </row>
    <row r="92" spans="1:6" ht="15" customHeight="1" x14ac:dyDescent="0.3">
      <c r="A92" s="89"/>
      <c r="B92" s="89"/>
      <c r="C92" s="89"/>
      <c r="D92" s="89"/>
      <c r="E92" s="89"/>
      <c r="F92" s="89"/>
    </row>
    <row r="93" spans="1:6" ht="15" customHeight="1" x14ac:dyDescent="0.3">
      <c r="A93" s="89"/>
      <c r="B93" s="89"/>
      <c r="C93" s="89"/>
      <c r="D93" s="89"/>
      <c r="E93" s="89"/>
      <c r="F93" s="89"/>
    </row>
    <row r="94" spans="1:6" ht="15" customHeight="1" x14ac:dyDescent="0.3">
      <c r="A94" s="89"/>
      <c r="B94" s="89"/>
      <c r="C94" s="89"/>
      <c r="D94" s="89"/>
      <c r="E94" s="89"/>
      <c r="F94" s="89"/>
    </row>
    <row r="95" spans="1:6" ht="15" customHeight="1" x14ac:dyDescent="0.3">
      <c r="A95" s="89"/>
      <c r="B95" s="89"/>
      <c r="C95" s="89"/>
      <c r="D95" s="89"/>
      <c r="E95" s="89"/>
      <c r="F95" s="89"/>
    </row>
    <row r="96" spans="1:6" ht="15" customHeight="1" x14ac:dyDescent="0.3">
      <c r="A96" s="89"/>
      <c r="B96" s="89"/>
      <c r="C96" s="89"/>
      <c r="D96" s="89"/>
      <c r="E96" s="89"/>
      <c r="F96" s="89"/>
    </row>
    <row r="97" spans="1:6" ht="15" customHeight="1" x14ac:dyDescent="0.3">
      <c r="A97" s="89"/>
      <c r="B97" s="89"/>
      <c r="C97" s="89"/>
      <c r="D97" s="89"/>
      <c r="E97" s="89"/>
      <c r="F97" s="89"/>
    </row>
    <row r="98" spans="1:6" ht="15" customHeight="1" x14ac:dyDescent="0.3">
      <c r="A98" s="89"/>
      <c r="B98" s="89"/>
      <c r="C98" s="89"/>
      <c r="D98" s="89"/>
      <c r="E98" s="89"/>
      <c r="F98" s="89"/>
    </row>
    <row r="99" spans="1:6" ht="15" customHeight="1" x14ac:dyDescent="0.3">
      <c r="A99" s="89"/>
      <c r="B99" s="89"/>
      <c r="C99" s="89"/>
      <c r="D99" s="89"/>
      <c r="E99" s="89"/>
      <c r="F99" s="89"/>
    </row>
    <row r="100" spans="1:6" ht="15" customHeight="1" x14ac:dyDescent="0.3">
      <c r="A100" s="89"/>
      <c r="B100" s="89"/>
      <c r="C100" s="89"/>
      <c r="D100" s="89"/>
      <c r="E100" s="89"/>
      <c r="F100" s="89"/>
    </row>
    <row r="101" spans="1:6" ht="15" customHeight="1" x14ac:dyDescent="0.3">
      <c r="A101" s="89"/>
      <c r="B101" s="89"/>
      <c r="C101" s="89"/>
      <c r="D101" s="89"/>
      <c r="E101" s="89"/>
      <c r="F101" s="89"/>
    </row>
    <row r="102" spans="1:6" ht="15" customHeight="1" x14ac:dyDescent="0.3">
      <c r="A102" s="89"/>
      <c r="B102" s="89"/>
      <c r="C102" s="89"/>
      <c r="D102" s="89"/>
      <c r="E102" s="89"/>
      <c r="F102" s="89"/>
    </row>
    <row r="103" spans="1:6" ht="15" customHeight="1" x14ac:dyDescent="0.3">
      <c r="A103" s="89"/>
      <c r="B103" s="89"/>
      <c r="C103" s="89"/>
      <c r="D103" s="89"/>
      <c r="E103" s="89"/>
      <c r="F103" s="89"/>
    </row>
    <row r="104" spans="1:6" ht="15" customHeight="1" x14ac:dyDescent="0.3">
      <c r="A104" s="89"/>
      <c r="B104" s="89"/>
      <c r="C104" s="89"/>
      <c r="D104" s="89"/>
      <c r="E104" s="89"/>
      <c r="F104" s="89"/>
    </row>
    <row r="105" spans="1:6" ht="15" customHeight="1" x14ac:dyDescent="0.3">
      <c r="A105" s="89"/>
      <c r="B105" s="89"/>
      <c r="C105" s="89"/>
      <c r="D105" s="89"/>
      <c r="E105" s="89"/>
      <c r="F105" s="89"/>
    </row>
    <row r="106" spans="1:6" ht="15" customHeight="1" x14ac:dyDescent="0.3">
      <c r="A106" s="89"/>
      <c r="B106" s="89"/>
      <c r="C106" s="89"/>
      <c r="D106" s="89"/>
      <c r="E106" s="89"/>
      <c r="F106" s="89"/>
    </row>
    <row r="107" spans="1:6" ht="15" customHeight="1" x14ac:dyDescent="0.3">
      <c r="A107" s="89"/>
      <c r="B107" s="89"/>
      <c r="C107" s="89"/>
      <c r="D107" s="89"/>
      <c r="E107" s="89"/>
      <c r="F107" s="89"/>
    </row>
    <row r="108" spans="1:6" ht="15" customHeight="1" x14ac:dyDescent="0.3">
      <c r="A108" s="43"/>
      <c r="B108" s="43"/>
      <c r="C108" s="43"/>
      <c r="D108" s="43"/>
      <c r="E108" s="45" t="s">
        <v>32</v>
      </c>
      <c r="F108" s="44">
        <f>Hilfsblatt!B21</f>
        <v>44682</v>
      </c>
    </row>
    <row r="109" spans="1:6" ht="15" customHeight="1" x14ac:dyDescent="0.3">
      <c r="A109" s="43"/>
      <c r="B109" s="43"/>
      <c r="C109" s="43"/>
      <c r="D109" s="43"/>
      <c r="E109" s="45"/>
      <c r="F109" s="44"/>
    </row>
    <row r="110" spans="1:6" ht="15" customHeight="1" x14ac:dyDescent="0.3">
      <c r="A110" s="43"/>
      <c r="B110" s="43"/>
      <c r="C110" s="43"/>
      <c r="D110" s="43"/>
      <c r="E110" s="45"/>
      <c r="F110" s="44"/>
    </row>
    <row r="111" spans="1:6" ht="15" customHeight="1" x14ac:dyDescent="0.3">
      <c r="A111" s="43"/>
      <c r="B111" s="43"/>
      <c r="C111" s="43"/>
      <c r="D111" s="43"/>
      <c r="E111" s="43"/>
      <c r="F111" s="43"/>
    </row>
    <row r="112" spans="1:6" ht="19.5" customHeight="1" x14ac:dyDescent="0.3">
      <c r="A112" s="65" t="s">
        <v>42</v>
      </c>
      <c r="B112" s="65"/>
      <c r="C112" s="65"/>
      <c r="D112" s="65"/>
      <c r="E112" s="65"/>
      <c r="F112" s="46"/>
    </row>
    <row r="113" spans="1:6" ht="15" customHeight="1" thickBot="1" x14ac:dyDescent="0.35">
      <c r="A113" s="65"/>
      <c r="B113" s="65"/>
      <c r="C113" s="65"/>
      <c r="D113" s="65"/>
      <c r="E113" s="65"/>
      <c r="F113" s="46"/>
    </row>
    <row r="114" spans="1:6" ht="21.75" customHeight="1" thickBot="1" x14ac:dyDescent="0.4">
      <c r="A114" s="58"/>
      <c r="B114" s="59" t="s">
        <v>34</v>
      </c>
      <c r="C114" s="60" t="s">
        <v>35</v>
      </c>
      <c r="D114" s="60" t="s">
        <v>36</v>
      </c>
      <c r="E114" s="61" t="s">
        <v>23</v>
      </c>
      <c r="F114" s="46"/>
    </row>
    <row r="115" spans="1:6" ht="21.75" customHeight="1" x14ac:dyDescent="0.35">
      <c r="A115" s="62" t="s">
        <v>37</v>
      </c>
      <c r="B115" s="55">
        <f>(F10+F11)-((F10+F11)*5%)+F15+F16+F18</f>
        <v>2535.4710500000001</v>
      </c>
      <c r="C115" s="53">
        <f>(F10+F11)-((F10+F11)*25%)+F15+F16+F18</f>
        <v>2237.1064500000002</v>
      </c>
      <c r="D115" s="53">
        <f>(F10+F11)-((F10+F11)*45%)+F15+F16+F18</f>
        <v>1938.7418500000001</v>
      </c>
      <c r="E115" s="54">
        <f>(F10+F11)-((F10+F11)*70%)+F15+F16+F18</f>
        <v>1565.7861</v>
      </c>
      <c r="F115" s="46"/>
    </row>
    <row r="116" spans="1:6" ht="21.75" customHeight="1" x14ac:dyDescent="0.35">
      <c r="A116" s="63" t="s">
        <v>38</v>
      </c>
      <c r="B116" s="56">
        <f>(F22+F23)-((F22+F23)*5%)+F27+F28+F30</f>
        <v>2355.9170600000002</v>
      </c>
      <c r="C116" s="47">
        <f>(F22+F23)-((F22+F23)*25%)+F27+F28+F30</f>
        <v>2095.3533000000002</v>
      </c>
      <c r="D116" s="47">
        <f>(F22+F23)-((F22+F23)*45%)+F27+F28+F30</f>
        <v>1834.78954</v>
      </c>
      <c r="E116" s="50">
        <f>(F22+F23)-((F22+F23)*70%)+F27+F28+F30</f>
        <v>1509.0848400000002</v>
      </c>
      <c r="F116" s="46"/>
    </row>
    <row r="117" spans="1:6" ht="21.75" customHeight="1" x14ac:dyDescent="0.35">
      <c r="A117" s="63" t="s">
        <v>39</v>
      </c>
      <c r="B117" s="56">
        <f>(F34+F35)-((F34+F35)*5%)+F39+F40+F42</f>
        <v>2356.1028800000004</v>
      </c>
      <c r="C117" s="47">
        <f>(F34+F35)-((F34+F35)*25%)+F39+F40+F42</f>
        <v>2095.5000000000005</v>
      </c>
      <c r="D117" s="47">
        <f>(F34+F35)-((F34+F35)*45%)+F39+F40+F42</f>
        <v>1834.8971200000001</v>
      </c>
      <c r="E117" s="50">
        <f>(F34+F35)-((F34+F35)*70%)+F39+F40+F42</f>
        <v>1509.1435200000001</v>
      </c>
      <c r="F117" s="46"/>
    </row>
    <row r="118" spans="1:6" ht="21.75" customHeight="1" x14ac:dyDescent="0.35">
      <c r="A118" s="63" t="s">
        <v>40</v>
      </c>
      <c r="B118" s="56">
        <f>(F46+F47)-((F46+F47)*5%)+F51+F52+F54</f>
        <v>2355.9900200000006</v>
      </c>
      <c r="C118" s="47">
        <f>(F46+F47)-((F46+F47)*25%)+F51+F52+F54</f>
        <v>2095.4109000000003</v>
      </c>
      <c r="D118" s="47">
        <f>(F46+F47)-((F46+F47)*45%)+F51+F52+F54</f>
        <v>1834.8317800000002</v>
      </c>
      <c r="E118" s="50">
        <f>(F46+F47)-((F46+F47)*70%)+F51+F52+F54</f>
        <v>1509.1078800000003</v>
      </c>
      <c r="F118" s="46"/>
    </row>
    <row r="119" spans="1:6" ht="21.75" customHeight="1" thickBot="1" x14ac:dyDescent="0.4">
      <c r="A119" s="64" t="s">
        <v>41</v>
      </c>
      <c r="B119" s="57">
        <f>(F58+F59)-((F58+F59)*5%)+F63+F64+F66</f>
        <v>2355.9664600000006</v>
      </c>
      <c r="C119" s="51">
        <f>(F58+F59)-((F58+F59)*25%)+F63+F64+F66</f>
        <v>2095.3923000000004</v>
      </c>
      <c r="D119" s="51">
        <f>(F58+F59)-((F58+F59)*45%)+F63+F64+F66</f>
        <v>1834.8181400000001</v>
      </c>
      <c r="E119" s="52">
        <f>(F58+F59)-((F58+F59)*70%)+F63+F64+F66</f>
        <v>1509.1004400000002</v>
      </c>
      <c r="F119" s="46"/>
    </row>
    <row r="120" spans="1:6" ht="15" customHeight="1" x14ac:dyDescent="0.3">
      <c r="A120" s="43"/>
      <c r="B120" s="43"/>
      <c r="C120" s="43"/>
      <c r="D120" s="43"/>
      <c r="E120" s="43"/>
      <c r="F120" s="43"/>
    </row>
    <row r="121" spans="1:6" ht="15" customHeight="1" x14ac:dyDescent="0.3">
      <c r="A121" s="43"/>
      <c r="B121" s="43"/>
      <c r="C121" s="43"/>
      <c r="D121" s="43"/>
      <c r="E121" s="43"/>
      <c r="F121" s="43"/>
    </row>
    <row r="122" spans="1:6" ht="15" customHeight="1" x14ac:dyDescent="0.3">
      <c r="A122" s="43"/>
      <c r="B122" s="43"/>
      <c r="C122" s="43"/>
      <c r="D122" s="43"/>
      <c r="E122" s="43"/>
      <c r="F122" s="43"/>
    </row>
    <row r="123" spans="1:6" ht="15" customHeight="1" x14ac:dyDescent="0.3">
      <c r="A123" s="43"/>
      <c r="B123" s="43"/>
      <c r="C123" s="43"/>
      <c r="D123" s="43"/>
      <c r="E123" s="43"/>
      <c r="F123" s="43"/>
    </row>
    <row r="124" spans="1:6" ht="15" customHeight="1" x14ac:dyDescent="0.3">
      <c r="A124" s="43"/>
      <c r="B124" s="43"/>
      <c r="C124" s="43"/>
      <c r="D124" s="43"/>
      <c r="E124" s="43"/>
      <c r="F124" s="43"/>
    </row>
    <row r="125" spans="1:6" ht="15" customHeight="1" x14ac:dyDescent="0.3">
      <c r="A125" s="43"/>
      <c r="B125" s="43"/>
      <c r="C125" s="43"/>
      <c r="D125" s="43"/>
      <c r="E125" s="43"/>
      <c r="F125" s="43"/>
    </row>
    <row r="126" spans="1:6" ht="15" customHeight="1" x14ac:dyDescent="0.3">
      <c r="A126" s="43"/>
      <c r="B126" s="43"/>
      <c r="C126" s="43"/>
      <c r="D126" s="43"/>
      <c r="E126" s="43"/>
      <c r="F126" s="43"/>
    </row>
    <row r="127" spans="1:6" ht="15" customHeight="1" x14ac:dyDescent="0.3">
      <c r="A127" s="43"/>
      <c r="B127" s="43"/>
      <c r="C127" s="43"/>
      <c r="D127" s="43"/>
      <c r="E127" s="43"/>
      <c r="F127" s="43"/>
    </row>
    <row r="128" spans="1:6" ht="15" customHeight="1" x14ac:dyDescent="0.3">
      <c r="A128" s="43"/>
      <c r="B128" s="43"/>
      <c r="C128" s="43"/>
      <c r="D128" s="43"/>
      <c r="E128" s="43"/>
      <c r="F128" s="43"/>
    </row>
    <row r="129" spans="1:6" ht="15" customHeight="1" x14ac:dyDescent="0.3">
      <c r="A129" s="43"/>
      <c r="B129" s="43"/>
      <c r="C129" s="43"/>
      <c r="D129" s="43"/>
      <c r="E129" s="43"/>
      <c r="F129" s="43"/>
    </row>
    <row r="130" spans="1:6" ht="15" customHeight="1" x14ac:dyDescent="0.3">
      <c r="A130" s="43"/>
      <c r="B130" s="43"/>
      <c r="C130" s="43"/>
      <c r="D130" s="43"/>
      <c r="E130" s="43"/>
      <c r="F130" s="43"/>
    </row>
    <row r="131" spans="1:6" ht="15" customHeight="1" x14ac:dyDescent="0.3">
      <c r="A131" s="43"/>
      <c r="B131" s="43"/>
      <c r="C131" s="43"/>
      <c r="D131" s="43"/>
      <c r="E131" s="43"/>
      <c r="F131" s="43"/>
    </row>
    <row r="132" spans="1:6" ht="15" customHeight="1" x14ac:dyDescent="0.3">
      <c r="A132" s="43"/>
      <c r="B132" s="43"/>
      <c r="C132" s="43"/>
      <c r="D132" s="43"/>
      <c r="E132" s="43"/>
      <c r="F132" s="43"/>
    </row>
    <row r="133" spans="1:6" ht="15" customHeight="1" x14ac:dyDescent="0.3">
      <c r="A133" s="43"/>
      <c r="B133" s="43"/>
      <c r="C133" s="43"/>
      <c r="D133" s="43"/>
      <c r="E133" s="43"/>
      <c r="F133" s="43"/>
    </row>
    <row r="134" spans="1:6" ht="15" customHeight="1" x14ac:dyDescent="0.3">
      <c r="A134" s="43"/>
      <c r="B134" s="43"/>
      <c r="C134" s="43"/>
      <c r="D134" s="43"/>
      <c r="E134" s="43"/>
      <c r="F134" s="43"/>
    </row>
    <row r="135" spans="1:6" ht="15" customHeight="1" x14ac:dyDescent="0.3">
      <c r="A135" s="43"/>
      <c r="B135" s="43"/>
      <c r="C135" s="43"/>
      <c r="D135" s="43"/>
      <c r="E135" s="43"/>
      <c r="F135" s="43"/>
    </row>
    <row r="136" spans="1:6" ht="15" customHeight="1" x14ac:dyDescent="0.3">
      <c r="A136" s="43"/>
      <c r="B136" s="43"/>
      <c r="C136" s="43"/>
      <c r="D136" s="43"/>
      <c r="E136" s="43"/>
      <c r="F136" s="43"/>
    </row>
    <row r="137" spans="1:6" ht="15" customHeight="1" x14ac:dyDescent="0.3">
      <c r="A137" s="43"/>
      <c r="B137" s="43"/>
      <c r="C137" s="43"/>
      <c r="D137" s="43"/>
      <c r="E137" s="43"/>
      <c r="F137" s="43"/>
    </row>
    <row r="138" spans="1:6" ht="15" customHeight="1" x14ac:dyDescent="0.3">
      <c r="A138" s="43"/>
      <c r="B138" s="43"/>
      <c r="C138" s="43"/>
      <c r="D138" s="43"/>
      <c r="E138" s="43"/>
      <c r="F138" s="43"/>
    </row>
    <row r="139" spans="1:6" ht="15" customHeight="1" x14ac:dyDescent="0.3">
      <c r="A139" s="43"/>
      <c r="B139" s="43"/>
      <c r="C139" s="43"/>
      <c r="D139" s="43"/>
      <c r="E139" s="43"/>
      <c r="F139" s="43"/>
    </row>
    <row r="140" spans="1:6" x14ac:dyDescent="0.3">
      <c r="A140" s="28"/>
      <c r="B140" s="28"/>
      <c r="C140" s="28"/>
      <c r="D140" s="28"/>
      <c r="E140" s="28"/>
      <c r="F140" s="28"/>
    </row>
    <row r="141" spans="1:6" x14ac:dyDescent="0.3">
      <c r="A141" s="28"/>
      <c r="B141" s="28"/>
      <c r="C141" s="28"/>
      <c r="D141" s="28"/>
      <c r="E141" s="28"/>
      <c r="F141" s="28"/>
    </row>
    <row r="142" spans="1:6" x14ac:dyDescent="0.3">
      <c r="A142" s="28"/>
      <c r="B142" s="28"/>
      <c r="C142" s="28"/>
      <c r="D142" s="28"/>
      <c r="E142" s="28"/>
      <c r="F142" s="28"/>
    </row>
    <row r="143" spans="1:6" x14ac:dyDescent="0.3">
      <c r="A143" s="28"/>
      <c r="B143" s="28"/>
      <c r="C143" s="28"/>
      <c r="D143" s="28"/>
      <c r="E143" s="28"/>
      <c r="F143" s="28"/>
    </row>
    <row r="144" spans="1:6" x14ac:dyDescent="0.3">
      <c r="A144" s="28"/>
      <c r="B144" s="28"/>
      <c r="C144" s="28"/>
      <c r="D144" s="28"/>
      <c r="E144" s="28"/>
      <c r="F144" s="28"/>
    </row>
    <row r="145" spans="1:6" x14ac:dyDescent="0.3">
      <c r="A145" s="28"/>
      <c r="B145" s="28"/>
      <c r="C145" s="28"/>
      <c r="D145" s="28"/>
      <c r="E145" s="28"/>
      <c r="F145" s="28"/>
    </row>
    <row r="146" spans="1:6" x14ac:dyDescent="0.3">
      <c r="A146" s="28"/>
      <c r="B146" s="28"/>
      <c r="C146" s="28"/>
      <c r="D146" s="28"/>
      <c r="E146" s="28"/>
      <c r="F146" s="28"/>
    </row>
    <row r="147" spans="1:6" x14ac:dyDescent="0.3">
      <c r="A147" s="28"/>
      <c r="B147" s="28"/>
      <c r="C147" s="28"/>
      <c r="D147" s="28"/>
      <c r="E147" s="28"/>
      <c r="F147" s="28"/>
    </row>
    <row r="148" spans="1:6" x14ac:dyDescent="0.3">
      <c r="A148" s="28"/>
      <c r="B148" s="28"/>
      <c r="C148" s="28"/>
      <c r="D148" s="28"/>
      <c r="E148" s="28"/>
      <c r="F148" s="28"/>
    </row>
    <row r="149" spans="1:6" x14ac:dyDescent="0.3">
      <c r="A149" s="28"/>
      <c r="B149" s="28"/>
      <c r="C149" s="28"/>
      <c r="D149" s="28"/>
      <c r="E149" s="28"/>
      <c r="F149" s="28"/>
    </row>
    <row r="150" spans="1:6" x14ac:dyDescent="0.3">
      <c r="A150" s="28"/>
      <c r="B150" s="28"/>
      <c r="C150" s="28"/>
      <c r="D150" s="28"/>
      <c r="E150" s="28"/>
      <c r="F150" s="28"/>
    </row>
    <row r="151" spans="1:6" x14ac:dyDescent="0.3">
      <c r="A151" s="28"/>
      <c r="B151" s="28"/>
      <c r="C151" s="28"/>
      <c r="D151" s="28"/>
      <c r="E151" s="28"/>
      <c r="F151" s="28"/>
    </row>
    <row r="152" spans="1:6" x14ac:dyDescent="0.3">
      <c r="A152" s="28"/>
      <c r="B152" s="28"/>
      <c r="C152" s="28"/>
      <c r="D152" s="28"/>
      <c r="E152" s="28"/>
      <c r="F152" s="28"/>
    </row>
    <row r="153" spans="1:6" x14ac:dyDescent="0.3">
      <c r="A153" s="28"/>
      <c r="B153" s="28"/>
      <c r="C153" s="28"/>
      <c r="D153" s="28"/>
      <c r="E153" s="28"/>
      <c r="F153" s="28"/>
    </row>
    <row r="154" spans="1:6" x14ac:dyDescent="0.3">
      <c r="A154" s="28"/>
      <c r="B154" s="28"/>
      <c r="C154" s="28"/>
      <c r="D154" s="28"/>
      <c r="E154" s="28"/>
      <c r="F154" s="28"/>
    </row>
    <row r="155" spans="1:6" x14ac:dyDescent="0.3">
      <c r="A155" s="28"/>
      <c r="B155" s="28"/>
      <c r="C155" s="28"/>
      <c r="D155" s="28"/>
      <c r="E155" s="28"/>
      <c r="F155" s="28"/>
    </row>
    <row r="156" spans="1:6" x14ac:dyDescent="0.3">
      <c r="A156" s="28"/>
      <c r="B156" s="28"/>
      <c r="C156" s="28"/>
      <c r="D156" s="28"/>
      <c r="E156" s="28"/>
      <c r="F156" s="28"/>
    </row>
    <row r="157" spans="1:6" x14ac:dyDescent="0.3">
      <c r="A157" s="28"/>
      <c r="B157" s="28"/>
      <c r="C157" s="28"/>
      <c r="D157" s="28"/>
      <c r="E157" s="28"/>
      <c r="F157" s="28"/>
    </row>
    <row r="158" spans="1:6" x14ac:dyDescent="0.3">
      <c r="A158" s="28"/>
      <c r="B158" s="28"/>
      <c r="C158" s="28"/>
      <c r="D158" s="28"/>
      <c r="E158" s="28"/>
      <c r="F158" s="28"/>
    </row>
    <row r="159" spans="1:6" x14ac:dyDescent="0.3">
      <c r="A159" s="28"/>
      <c r="B159" s="28"/>
      <c r="C159" s="28"/>
      <c r="D159" s="28"/>
      <c r="E159" s="28"/>
      <c r="F159" s="28"/>
    </row>
    <row r="160" spans="1:6" x14ac:dyDescent="0.3">
      <c r="A160" s="28"/>
      <c r="B160" s="28"/>
      <c r="C160" s="28"/>
      <c r="D160" s="28"/>
      <c r="E160" s="28"/>
      <c r="F160" s="28"/>
    </row>
    <row r="161" spans="1:6" x14ac:dyDescent="0.3">
      <c r="A161" s="28"/>
      <c r="B161" s="28"/>
      <c r="C161" s="28"/>
      <c r="D161" s="28"/>
      <c r="E161" s="28"/>
      <c r="F161" s="28"/>
    </row>
    <row r="162" spans="1:6" x14ac:dyDescent="0.3">
      <c r="A162" s="28"/>
      <c r="B162" s="28"/>
      <c r="C162" s="28"/>
      <c r="D162" s="28"/>
      <c r="E162" s="28"/>
      <c r="F162" s="28"/>
    </row>
    <row r="163" spans="1:6" x14ac:dyDescent="0.3">
      <c r="A163" s="28"/>
      <c r="B163" s="28"/>
      <c r="C163" s="28"/>
      <c r="D163" s="28"/>
      <c r="E163" s="28"/>
      <c r="F163" s="28"/>
    </row>
    <row r="164" spans="1:6" x14ac:dyDescent="0.3">
      <c r="A164" s="28"/>
      <c r="B164" s="28"/>
      <c r="C164" s="28"/>
      <c r="D164" s="28"/>
      <c r="E164" s="28"/>
      <c r="F164" s="28"/>
    </row>
    <row r="165" spans="1:6" x14ac:dyDescent="0.3">
      <c r="A165" s="28"/>
      <c r="B165" s="28"/>
      <c r="C165" s="28"/>
      <c r="D165" s="28"/>
      <c r="E165" s="28"/>
      <c r="F165" s="28"/>
    </row>
    <row r="166" spans="1:6" x14ac:dyDescent="0.3">
      <c r="A166" s="28"/>
      <c r="B166" s="28"/>
      <c r="C166" s="28"/>
      <c r="D166" s="28"/>
      <c r="E166" s="28"/>
      <c r="F166" s="28"/>
    </row>
    <row r="167" spans="1:6" x14ac:dyDescent="0.3">
      <c r="A167" s="28"/>
      <c r="B167" s="28"/>
      <c r="C167" s="28"/>
      <c r="D167" s="28"/>
      <c r="E167" s="28"/>
      <c r="F167" s="28"/>
    </row>
    <row r="168" spans="1:6" x14ac:dyDescent="0.3">
      <c r="A168" s="28"/>
      <c r="B168" s="28"/>
      <c r="C168" s="28"/>
      <c r="D168" s="28"/>
      <c r="E168" s="28"/>
      <c r="F168" s="28"/>
    </row>
    <row r="169" spans="1:6" x14ac:dyDescent="0.3">
      <c r="A169" s="28"/>
      <c r="B169" s="28"/>
      <c r="C169" s="28"/>
      <c r="D169" s="28"/>
      <c r="E169" s="28"/>
      <c r="F169" s="28"/>
    </row>
    <row r="170" spans="1:6" x14ac:dyDescent="0.3">
      <c r="A170" s="28"/>
      <c r="B170" s="28"/>
      <c r="C170" s="28"/>
      <c r="D170" s="28"/>
      <c r="E170" s="28"/>
      <c r="F170" s="28"/>
    </row>
    <row r="171" spans="1:6" x14ac:dyDescent="0.3">
      <c r="A171" s="28"/>
      <c r="B171" s="28"/>
      <c r="C171" s="28"/>
      <c r="D171" s="28"/>
      <c r="E171" s="28"/>
      <c r="F171" s="28"/>
    </row>
    <row r="172" spans="1:6" x14ac:dyDescent="0.3">
      <c r="A172" s="28"/>
      <c r="B172" s="28"/>
      <c r="C172" s="28"/>
      <c r="D172" s="28"/>
      <c r="E172" s="28"/>
      <c r="F172" s="28"/>
    </row>
    <row r="173" spans="1:6" x14ac:dyDescent="0.3">
      <c r="A173" s="28"/>
      <c r="B173" s="28"/>
      <c r="C173" s="28"/>
      <c r="D173" s="28"/>
      <c r="E173" s="28"/>
      <c r="F173" s="28"/>
    </row>
    <row r="174" spans="1:6" x14ac:dyDescent="0.3">
      <c r="A174" s="28"/>
      <c r="B174" s="28"/>
      <c r="C174" s="28"/>
      <c r="D174" s="28"/>
      <c r="E174" s="28"/>
      <c r="F174" s="28"/>
    </row>
    <row r="175" spans="1:6" x14ac:dyDescent="0.3">
      <c r="A175" s="28"/>
      <c r="B175" s="28"/>
      <c r="C175" s="28"/>
      <c r="D175" s="28"/>
      <c r="E175" s="28"/>
      <c r="F175" s="28"/>
    </row>
    <row r="176" spans="1:6" x14ac:dyDescent="0.3">
      <c r="A176" s="28"/>
      <c r="B176" s="28"/>
      <c r="C176" s="28"/>
      <c r="D176" s="28"/>
      <c r="E176" s="28"/>
      <c r="F176" s="28"/>
    </row>
    <row r="177" spans="1:6" x14ac:dyDescent="0.3">
      <c r="A177" s="28"/>
      <c r="B177" s="28"/>
      <c r="C177" s="28"/>
      <c r="D177" s="28"/>
      <c r="E177" s="28"/>
      <c r="F177" s="28"/>
    </row>
    <row r="178" spans="1:6" x14ac:dyDescent="0.3">
      <c r="A178" s="28"/>
      <c r="B178" s="28"/>
      <c r="C178" s="28"/>
      <c r="D178" s="28"/>
      <c r="E178" s="28"/>
      <c r="F178" s="28"/>
    </row>
    <row r="179" spans="1:6" x14ac:dyDescent="0.3">
      <c r="A179" s="28"/>
      <c r="B179" s="28"/>
      <c r="C179" s="28"/>
      <c r="D179" s="28"/>
      <c r="E179" s="28"/>
      <c r="F179" s="28"/>
    </row>
    <row r="180" spans="1:6" x14ac:dyDescent="0.3">
      <c r="A180" s="28"/>
      <c r="B180" s="28"/>
      <c r="C180" s="28"/>
      <c r="D180" s="28"/>
      <c r="E180" s="28"/>
      <c r="F180" s="28"/>
    </row>
    <row r="181" spans="1:6" x14ac:dyDescent="0.3">
      <c r="A181" s="28"/>
      <c r="B181" s="28"/>
      <c r="C181" s="28"/>
      <c r="D181" s="28"/>
      <c r="E181" s="28"/>
      <c r="F181" s="28"/>
    </row>
    <row r="182" spans="1:6" x14ac:dyDescent="0.3">
      <c r="A182" s="28"/>
      <c r="B182" s="28"/>
      <c r="C182" s="28"/>
      <c r="D182" s="28"/>
      <c r="E182" s="28"/>
      <c r="F182" s="28"/>
    </row>
    <row r="183" spans="1:6" x14ac:dyDescent="0.3">
      <c r="A183" s="28"/>
      <c r="B183" s="28"/>
      <c r="C183" s="28"/>
      <c r="D183" s="28"/>
      <c r="E183" s="28"/>
      <c r="F183" s="28"/>
    </row>
    <row r="184" spans="1:6" x14ac:dyDescent="0.3">
      <c r="A184" s="28"/>
      <c r="B184" s="28"/>
      <c r="C184" s="28"/>
      <c r="D184" s="28"/>
      <c r="E184" s="28"/>
      <c r="F184" s="28"/>
    </row>
    <row r="185" spans="1:6" x14ac:dyDescent="0.3">
      <c r="A185" s="28"/>
      <c r="B185" s="28"/>
      <c r="C185" s="28"/>
      <c r="D185" s="28"/>
      <c r="E185" s="28"/>
      <c r="F185" s="28"/>
    </row>
    <row r="186" spans="1:6" x14ac:dyDescent="0.3">
      <c r="A186" s="28"/>
      <c r="B186" s="28"/>
      <c r="C186" s="28"/>
      <c r="D186" s="28"/>
      <c r="E186" s="28"/>
      <c r="F186" s="28"/>
    </row>
    <row r="187" spans="1:6" x14ac:dyDescent="0.3">
      <c r="A187" s="28"/>
      <c r="B187" s="28"/>
      <c r="C187" s="28"/>
      <c r="D187" s="28"/>
      <c r="E187" s="28"/>
      <c r="F187" s="28"/>
    </row>
    <row r="188" spans="1:6" x14ac:dyDescent="0.3">
      <c r="A188" s="28"/>
      <c r="B188" s="28"/>
      <c r="C188" s="28"/>
      <c r="D188" s="28"/>
      <c r="E188" s="28"/>
      <c r="F188" s="28"/>
    </row>
    <row r="189" spans="1:6" x14ac:dyDescent="0.3">
      <c r="A189" s="28"/>
      <c r="B189" s="28"/>
      <c r="C189" s="28"/>
      <c r="D189" s="28"/>
      <c r="E189" s="28"/>
      <c r="F189" s="28"/>
    </row>
    <row r="190" spans="1:6" x14ac:dyDescent="0.3">
      <c r="A190" s="28"/>
      <c r="B190" s="28"/>
      <c r="C190" s="28"/>
      <c r="D190" s="28"/>
      <c r="E190" s="28"/>
      <c r="F190" s="28"/>
    </row>
    <row r="191" spans="1:6" x14ac:dyDescent="0.3">
      <c r="A191" s="28"/>
      <c r="B191" s="28"/>
      <c r="C191" s="28"/>
      <c r="D191" s="28"/>
      <c r="E191" s="28"/>
      <c r="F191" s="28"/>
    </row>
    <row r="192" spans="1:6" x14ac:dyDescent="0.3">
      <c r="A192" s="28"/>
      <c r="B192" s="28"/>
      <c r="C192" s="28"/>
      <c r="D192" s="28"/>
      <c r="E192" s="28"/>
      <c r="F192" s="28"/>
    </row>
    <row r="193" spans="1:6" x14ac:dyDescent="0.3">
      <c r="A193" s="28"/>
      <c r="B193" s="28"/>
      <c r="C193" s="28"/>
      <c r="D193" s="28"/>
      <c r="E193" s="28"/>
      <c r="F193" s="28"/>
    </row>
    <row r="194" spans="1:6" x14ac:dyDescent="0.3">
      <c r="A194" s="28"/>
      <c r="B194" s="28"/>
      <c r="C194" s="28"/>
      <c r="D194" s="28"/>
      <c r="E194" s="28"/>
      <c r="F194" s="28"/>
    </row>
    <row r="195" spans="1:6" x14ac:dyDescent="0.3">
      <c r="A195" s="28"/>
      <c r="B195" s="28"/>
      <c r="C195" s="28"/>
      <c r="D195" s="28"/>
      <c r="E195" s="28"/>
      <c r="F195" s="28"/>
    </row>
    <row r="196" spans="1:6" x14ac:dyDescent="0.3">
      <c r="A196" s="28"/>
      <c r="B196" s="28"/>
      <c r="C196" s="28"/>
      <c r="D196" s="28"/>
      <c r="E196" s="28"/>
      <c r="F196" s="28"/>
    </row>
    <row r="197" spans="1:6" x14ac:dyDescent="0.3">
      <c r="A197" s="28"/>
      <c r="B197" s="28"/>
      <c r="C197" s="28"/>
      <c r="D197" s="28"/>
      <c r="E197" s="28"/>
      <c r="F197" s="28"/>
    </row>
    <row r="198" spans="1:6" x14ac:dyDescent="0.3">
      <c r="A198" s="28"/>
      <c r="B198" s="28"/>
      <c r="C198" s="28"/>
      <c r="D198" s="28"/>
      <c r="E198" s="28"/>
      <c r="F198" s="28"/>
    </row>
    <row r="199" spans="1:6" x14ac:dyDescent="0.3">
      <c r="A199" s="28"/>
      <c r="B199" s="28"/>
      <c r="C199" s="28"/>
      <c r="D199" s="28"/>
      <c r="E199" s="28"/>
      <c r="F199" s="28"/>
    </row>
    <row r="200" spans="1:6" x14ac:dyDescent="0.3">
      <c r="A200" s="28"/>
      <c r="B200" s="28"/>
      <c r="C200" s="28"/>
      <c r="D200" s="28"/>
      <c r="E200" s="28"/>
      <c r="F200" s="28"/>
    </row>
    <row r="201" spans="1:6" x14ac:dyDescent="0.3">
      <c r="A201" s="28"/>
      <c r="B201" s="28"/>
      <c r="C201" s="28"/>
      <c r="D201" s="28"/>
      <c r="E201" s="28"/>
      <c r="F201" s="28"/>
    </row>
    <row r="202" spans="1:6" x14ac:dyDescent="0.3">
      <c r="A202" s="28"/>
      <c r="B202" s="28"/>
      <c r="C202" s="28"/>
      <c r="D202" s="28"/>
      <c r="E202" s="28"/>
      <c r="F202" s="28"/>
    </row>
    <row r="203" spans="1:6" x14ac:dyDescent="0.3">
      <c r="A203" s="28"/>
      <c r="B203" s="28"/>
      <c r="C203" s="28"/>
      <c r="D203" s="28"/>
      <c r="E203" s="28"/>
      <c r="F203" s="28"/>
    </row>
    <row r="204" spans="1:6" x14ac:dyDescent="0.3">
      <c r="A204" s="28"/>
      <c r="B204" s="28"/>
      <c r="C204" s="28"/>
      <c r="D204" s="28"/>
      <c r="E204" s="28"/>
      <c r="F204" s="28"/>
    </row>
    <row r="205" spans="1:6" x14ac:dyDescent="0.3">
      <c r="A205" s="28"/>
      <c r="B205" s="28"/>
      <c r="C205" s="28"/>
      <c r="D205" s="28"/>
      <c r="E205" s="28"/>
      <c r="F205" s="28"/>
    </row>
    <row r="206" spans="1:6" x14ac:dyDescent="0.3">
      <c r="A206" s="28"/>
      <c r="B206" s="28"/>
      <c r="C206" s="28"/>
      <c r="D206" s="28"/>
      <c r="E206" s="28"/>
      <c r="F206" s="28"/>
    </row>
    <row r="207" spans="1:6" x14ac:dyDescent="0.3">
      <c r="A207" s="28"/>
      <c r="B207" s="28"/>
      <c r="C207" s="28"/>
      <c r="D207" s="28"/>
      <c r="E207" s="28"/>
      <c r="F207" s="28"/>
    </row>
    <row r="208" spans="1:6" x14ac:dyDescent="0.3">
      <c r="A208" s="28"/>
      <c r="B208" s="28"/>
      <c r="C208" s="28"/>
      <c r="D208" s="28"/>
      <c r="E208" s="28"/>
      <c r="F208" s="28"/>
    </row>
    <row r="209" spans="1:6" x14ac:dyDescent="0.3">
      <c r="A209" s="28"/>
      <c r="B209" s="28"/>
      <c r="C209" s="28"/>
      <c r="D209" s="28"/>
      <c r="E209" s="28"/>
      <c r="F209" s="28"/>
    </row>
    <row r="210" spans="1:6" x14ac:dyDescent="0.3">
      <c r="A210" s="28"/>
      <c r="B210" s="28"/>
      <c r="C210" s="28"/>
      <c r="D210" s="28"/>
      <c r="E210" s="28"/>
      <c r="F210" s="28"/>
    </row>
    <row r="211" spans="1:6" x14ac:dyDescent="0.3">
      <c r="A211" s="28"/>
      <c r="B211" s="28"/>
      <c r="C211" s="28"/>
      <c r="D211" s="28"/>
      <c r="E211" s="28"/>
      <c r="F211" s="28"/>
    </row>
  </sheetData>
  <sheetProtection sheet="1" objects="1" scenarios="1"/>
  <mergeCells count="60">
    <mergeCell ref="A70:F107"/>
    <mergeCell ref="A7:B7"/>
    <mergeCell ref="A26:E26"/>
    <mergeCell ref="A9:B9"/>
    <mergeCell ref="A10:B10"/>
    <mergeCell ref="A15:B15"/>
    <mergeCell ref="A16:B16"/>
    <mergeCell ref="A11:E11"/>
    <mergeCell ref="A12:E12"/>
    <mergeCell ref="A18:B18"/>
    <mergeCell ref="A14:E14"/>
    <mergeCell ref="A17:E17"/>
    <mergeCell ref="A21:B21"/>
    <mergeCell ref="A22:B22"/>
    <mergeCell ref="B13:E13"/>
    <mergeCell ref="A23:E23"/>
    <mergeCell ref="A24:E24"/>
    <mergeCell ref="A60:E60"/>
    <mergeCell ref="A47:E47"/>
    <mergeCell ref="A48:E48"/>
    <mergeCell ref="B49:E49"/>
    <mergeCell ref="A35:E35"/>
    <mergeCell ref="A36:E36"/>
    <mergeCell ref="B37:E37"/>
    <mergeCell ref="A50:E50"/>
    <mergeCell ref="A53:E53"/>
    <mergeCell ref="A45:B45"/>
    <mergeCell ref="A46:B46"/>
    <mergeCell ref="A38:E38"/>
    <mergeCell ref="A39:B39"/>
    <mergeCell ref="A40:B40"/>
    <mergeCell ref="A41:E41"/>
    <mergeCell ref="A59:E59"/>
    <mergeCell ref="A51:B51"/>
    <mergeCell ref="A52:B52"/>
    <mergeCell ref="A54:B54"/>
    <mergeCell ref="B25:E25"/>
    <mergeCell ref="A27:B27"/>
    <mergeCell ref="A28:B28"/>
    <mergeCell ref="A29:E29"/>
    <mergeCell ref="A33:B33"/>
    <mergeCell ref="A34:B34"/>
    <mergeCell ref="A30:B30"/>
    <mergeCell ref="A42:B42"/>
    <mergeCell ref="A112:E113"/>
    <mergeCell ref="A5:D6"/>
    <mergeCell ref="F1:F7"/>
    <mergeCell ref="A67:E67"/>
    <mergeCell ref="A55:E55"/>
    <mergeCell ref="A43:E43"/>
    <mergeCell ref="A31:E31"/>
    <mergeCell ref="A19:E19"/>
    <mergeCell ref="A66:B66"/>
    <mergeCell ref="A62:E62"/>
    <mergeCell ref="A65:E65"/>
    <mergeCell ref="B61:E61"/>
    <mergeCell ref="A57:B57"/>
    <mergeCell ref="A58:B58"/>
    <mergeCell ref="A63:B63"/>
    <mergeCell ref="A64:B64"/>
  </mergeCells>
  <pageMargins left="0.70866141732283472" right="0.70866141732283472" top="0.78740157480314965" bottom="0.78740157480314965" header="0.31496062992125984" footer="0.31496062992125984"/>
  <pageSetup paperSize="9" scale="70" orientation="portrait" horizontalDpi="4294967293" r:id="rId1"/>
  <headerFooter>
    <oddHeader>&amp;L&amp;14DRK Kreisverband Gifhorn e. V. 
DRK Service- und Pflegeteam Gifhorn gGmbH
&amp;R&amp;G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Hilfsblatt!$A$2:$A$6</xm:f>
          </x14:formula1>
          <xm:sqref>B8 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showWhiteSpace="0" view="pageLayout" zoomScaleNormal="100" workbookViewId="0">
      <selection activeCell="B17" sqref="B17"/>
    </sheetView>
  </sheetViews>
  <sheetFormatPr baseColWidth="10" defaultRowHeight="14.4" x14ac:dyDescent="0.3"/>
  <cols>
    <col min="1" max="1" width="22.33203125" bestFit="1" customWidth="1"/>
    <col min="2" max="2" width="12.44140625" style="1" bestFit="1" customWidth="1"/>
  </cols>
  <sheetData>
    <row r="1" spans="1:3" ht="43.2" x14ac:dyDescent="0.3">
      <c r="A1" s="35"/>
      <c r="B1" s="37" t="s">
        <v>24</v>
      </c>
    </row>
    <row r="2" spans="1:3" x14ac:dyDescent="0.3">
      <c r="A2" s="35" t="s">
        <v>28</v>
      </c>
      <c r="B2" s="38">
        <v>0</v>
      </c>
    </row>
    <row r="3" spans="1:3" x14ac:dyDescent="0.3">
      <c r="A3" s="35" t="s">
        <v>20</v>
      </c>
      <c r="B3" s="38">
        <v>-0.05</v>
      </c>
    </row>
    <row r="4" spans="1:3" x14ac:dyDescent="0.3">
      <c r="A4" s="35" t="s">
        <v>21</v>
      </c>
      <c r="B4" s="38">
        <v>-0.25</v>
      </c>
    </row>
    <row r="5" spans="1:3" x14ac:dyDescent="0.3">
      <c r="A5" s="35" t="s">
        <v>22</v>
      </c>
      <c r="B5" s="38">
        <v>-0.45</v>
      </c>
    </row>
    <row r="6" spans="1:3" x14ac:dyDescent="0.3">
      <c r="A6" s="35" t="s">
        <v>23</v>
      </c>
      <c r="B6" s="38">
        <v>-0.7</v>
      </c>
    </row>
    <row r="7" spans="1:3" x14ac:dyDescent="0.3">
      <c r="B7" s="2"/>
    </row>
    <row r="8" spans="1:3" x14ac:dyDescent="0.3">
      <c r="A8" s="35" t="s">
        <v>7</v>
      </c>
      <c r="B8" s="36">
        <v>30.42</v>
      </c>
    </row>
    <row r="10" spans="1:3" x14ac:dyDescent="0.3">
      <c r="A10" s="31" t="s">
        <v>25</v>
      </c>
      <c r="B10" s="32" t="s">
        <v>5</v>
      </c>
      <c r="C10" s="32" t="s">
        <v>14</v>
      </c>
    </row>
    <row r="11" spans="1:3" x14ac:dyDescent="0.3">
      <c r="A11" s="33">
        <v>1</v>
      </c>
      <c r="B11" s="39">
        <v>53.15</v>
      </c>
      <c r="C11" s="34">
        <v>-125</v>
      </c>
    </row>
    <row r="12" spans="1:3" x14ac:dyDescent="0.3">
      <c r="A12" s="33">
        <v>2</v>
      </c>
      <c r="B12" s="39">
        <v>68.14</v>
      </c>
      <c r="C12" s="34">
        <v>-770</v>
      </c>
    </row>
    <row r="13" spans="1:3" x14ac:dyDescent="0.3">
      <c r="A13" s="33">
        <v>3</v>
      </c>
      <c r="B13" s="39">
        <v>84.32</v>
      </c>
      <c r="C13" s="34">
        <v>-1262</v>
      </c>
    </row>
    <row r="14" spans="1:3" x14ac:dyDescent="0.3">
      <c r="A14" s="33">
        <v>4</v>
      </c>
      <c r="B14" s="39">
        <v>101.18</v>
      </c>
      <c r="C14" s="34">
        <v>-1775</v>
      </c>
    </row>
    <row r="15" spans="1:3" x14ac:dyDescent="0.3">
      <c r="A15" s="33">
        <v>5</v>
      </c>
      <c r="B15" s="39">
        <v>108.74</v>
      </c>
      <c r="C15" s="34">
        <v>-2005</v>
      </c>
    </row>
    <row r="17" spans="1:2" x14ac:dyDescent="0.3">
      <c r="A17" s="35" t="s">
        <v>0</v>
      </c>
      <c r="B17" s="39">
        <v>19.04</v>
      </c>
    </row>
    <row r="18" spans="1:2" x14ac:dyDescent="0.3">
      <c r="A18" s="35" t="s">
        <v>1</v>
      </c>
      <c r="B18" s="39">
        <v>5.47</v>
      </c>
    </row>
    <row r="19" spans="1:2" x14ac:dyDescent="0.3">
      <c r="A19" s="35" t="s">
        <v>3</v>
      </c>
      <c r="B19" s="39">
        <v>12.25</v>
      </c>
    </row>
    <row r="21" spans="1:2" x14ac:dyDescent="0.3">
      <c r="A21" s="35" t="s">
        <v>31</v>
      </c>
      <c r="B21" s="42">
        <v>44682</v>
      </c>
    </row>
  </sheetData>
  <sheetProtection sheet="1" objects="1" scenarios="1" selectLockedCells="1"/>
  <pageMargins left="0.70866141732283472" right="0.70866141732283472" top="0.78740157480314965" bottom="0.78740157480314965" header="0.31496062992125984" footer="0.31496062992125984"/>
  <pageSetup paperSize="9" scale="70" orientation="landscape" horizontalDpi="4294967293" r:id="rId1"/>
  <headerFooter>
    <oddHeader>&amp;LDRK Kreisverband Gifhorn e. V.
DRK Service- und Pflegeteam Gifhorn gGmbH
&amp;"-,Fett"Fachbereich Altenhilfe&amp;"-,Standard"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Pflegesätze FAH</vt:lpstr>
      <vt:lpstr>Hilfsblatt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Kalkstein, Sven</dc:creator>
  <cp:lastModifiedBy>Mechsner, Jan</cp:lastModifiedBy>
  <dcterms:created xsi:type="dcterms:W3CDTF">2022-02-24T09:41:41Z</dcterms:created>
  <dcterms:modified xsi:type="dcterms:W3CDTF">2022-06-16T10:57:30Z</dcterms:modified>
</cp:coreProperties>
</file>